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i\Documents\Mayfield Parish Council\Agendas &amp; Minutes\Agenda &amp; Minutes - 2019 - 2020\June 2019\"/>
    </mc:Choice>
  </mc:AlternateContent>
  <bookViews>
    <workbookView xWindow="0" yWindow="0" windowWidth="28800" windowHeight="12435"/>
  </bookViews>
  <sheets>
    <sheet name="I&amp;E 2018 -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4" i="1" l="1"/>
  <c r="D114" i="1"/>
  <c r="M32" i="1"/>
  <c r="E22" i="1"/>
  <c r="D22" i="1"/>
  <c r="F21" i="1"/>
  <c r="F20" i="1"/>
  <c r="F19" i="1"/>
  <c r="F16" i="1"/>
  <c r="F15" i="1"/>
  <c r="F14" i="1"/>
  <c r="F13" i="1"/>
  <c r="F12" i="1"/>
  <c r="F11" i="1"/>
  <c r="F9" i="1"/>
  <c r="M8" i="1"/>
  <c r="M10" i="1" s="1"/>
  <c r="F8" i="1"/>
  <c r="F7" i="1"/>
  <c r="F5" i="1"/>
  <c r="F4" i="1"/>
  <c r="F3" i="1"/>
  <c r="F22" i="1" l="1"/>
  <c r="M13" i="1" s="1"/>
  <c r="M22" i="1" s="1"/>
  <c r="G3" i="1"/>
</calcChain>
</file>

<file path=xl/sharedStrings.xml><?xml version="1.0" encoding="utf-8"?>
<sst xmlns="http://schemas.openxmlformats.org/spreadsheetml/2006/main" count="382" uniqueCount="112">
  <si>
    <t>INCOME AND EXPENDITURE SCHEDULE FOR YEAR ENDED 31st March 2018</t>
  </si>
  <si>
    <t>Payer</t>
  </si>
  <si>
    <t>Category per Annual Return</t>
  </si>
  <si>
    <t>Description</t>
  </si>
  <si>
    <t>Net</t>
  </si>
  <si>
    <t>VAT</t>
  </si>
  <si>
    <t>Gross</t>
  </si>
  <si>
    <t>Receipt No</t>
  </si>
  <si>
    <t>Date Approved</t>
  </si>
  <si>
    <t>Rec</t>
  </si>
  <si>
    <t xml:space="preserve">Current Account Reconcillation </t>
  </si>
  <si>
    <t>ESBC</t>
  </si>
  <si>
    <t>Precept</t>
  </si>
  <si>
    <t>Half precept/grant</t>
  </si>
  <si>
    <t>2018 - 2019</t>
  </si>
  <si>
    <t>Grant</t>
  </si>
  <si>
    <t>BC Cllr grant - noticeboard</t>
  </si>
  <si>
    <t>Bal fwd</t>
  </si>
  <si>
    <t>per bank statement</t>
  </si>
  <si>
    <t>Mappleton PC</t>
  </si>
  <si>
    <t>Misc</t>
  </si>
  <si>
    <t>Reimbursement</t>
  </si>
  <si>
    <t xml:space="preserve">Less:  Chq ******** Prior Yr </t>
  </si>
  <si>
    <t xml:space="preserve">Precept </t>
  </si>
  <si>
    <t>HRMC</t>
  </si>
  <si>
    <t xml:space="preserve">VAT </t>
  </si>
  <si>
    <t>Refund</t>
  </si>
  <si>
    <t>Add: Accrued income</t>
  </si>
  <si>
    <t xml:space="preserve">Opening balance </t>
  </si>
  <si>
    <t>Chq 1588 not yet cashed</t>
  </si>
  <si>
    <t>per Annual Return</t>
  </si>
  <si>
    <t>Income</t>
  </si>
  <si>
    <t xml:space="preserve"> </t>
  </si>
  <si>
    <t>Expenditure</t>
  </si>
  <si>
    <t xml:space="preserve">Less:  </t>
  </si>
  <si>
    <t>Chq 1636 not yet cashed</t>
  </si>
  <si>
    <t>PTFA - banner</t>
  </si>
  <si>
    <t>Chq 1688 not yet cashed</t>
  </si>
  <si>
    <t>G Woodhouse</t>
  </si>
  <si>
    <t>Chq 1689 not yet cashed</t>
  </si>
  <si>
    <t>Aviva</t>
  </si>
  <si>
    <t>Balance Per bank statement</t>
  </si>
  <si>
    <t>Payee</t>
  </si>
  <si>
    <t>Chq No</t>
  </si>
  <si>
    <t>S137 exp</t>
  </si>
  <si>
    <t>Ashbourne RBL</t>
  </si>
  <si>
    <t>Section 137</t>
  </si>
  <si>
    <t>Wreath</t>
  </si>
  <si>
    <t>Y</t>
  </si>
  <si>
    <t>Reserve Account Reconciliation</t>
  </si>
  <si>
    <t>Donation</t>
  </si>
  <si>
    <t xml:space="preserve">at 31/03/2019        </t>
  </si>
  <si>
    <t>Mayfield Recreation Assocation</t>
  </si>
  <si>
    <t>Office</t>
  </si>
  <si>
    <t>Meeting room hire</t>
  </si>
  <si>
    <t>SPCA</t>
  </si>
  <si>
    <t>Subscription annual</t>
  </si>
  <si>
    <t>Add Int</t>
  </si>
  <si>
    <t>FTPA Henry Prince</t>
  </si>
  <si>
    <t>Banners</t>
  </si>
  <si>
    <t>N</t>
  </si>
  <si>
    <t>Jarad Clarke</t>
  </si>
  <si>
    <t>Staff</t>
  </si>
  <si>
    <t>Litter picking</t>
  </si>
  <si>
    <t>Closing Balance</t>
  </si>
  <si>
    <t>F Raistrick</t>
  </si>
  <si>
    <t>Clerk</t>
  </si>
  <si>
    <t>Clerk's pension</t>
  </si>
  <si>
    <t>Expenses</t>
  </si>
  <si>
    <t>Maintenance</t>
  </si>
  <si>
    <t>Mappleton / Mayfield</t>
  </si>
  <si>
    <t>Mayfield Memorial Hall</t>
  </si>
  <si>
    <t>Meetings</t>
  </si>
  <si>
    <t>VOID</t>
  </si>
  <si>
    <t>G Turner</t>
  </si>
  <si>
    <t>Internal Audit</t>
  </si>
  <si>
    <t>Norris &amp; Fisher</t>
  </si>
  <si>
    <t>Insurance</t>
  </si>
  <si>
    <t>Training</t>
  </si>
  <si>
    <t xml:space="preserve">Salary </t>
  </si>
  <si>
    <t xml:space="preserve">ICO </t>
  </si>
  <si>
    <t>ICO Registration</t>
  </si>
  <si>
    <t>J Clarke</t>
  </si>
  <si>
    <t>Pension</t>
  </si>
  <si>
    <t>Graham Woodhouse</t>
  </si>
  <si>
    <t>Memorial Gardens / Lengthsman</t>
  </si>
  <si>
    <t>Mayfield Recreational Assocation</t>
  </si>
  <si>
    <t>AR restated 17-18 as this was retrospective grant</t>
  </si>
  <si>
    <t xml:space="preserve">Stipend </t>
  </si>
  <si>
    <t>Defib - Battery</t>
  </si>
  <si>
    <t>Defib - Pads</t>
  </si>
  <si>
    <t>Stationery</t>
  </si>
  <si>
    <t>Rent</t>
  </si>
  <si>
    <t xml:space="preserve"> Maintenance</t>
  </si>
  <si>
    <t xml:space="preserve">Memorial Gardens </t>
  </si>
  <si>
    <t>Lengthsman</t>
  </si>
  <si>
    <t>Aviva Life and Pensions Limited</t>
  </si>
  <si>
    <t xml:space="preserve"> VOID</t>
  </si>
  <si>
    <t>Mayfield Over 70s</t>
  </si>
  <si>
    <t>Memorial Gardens</t>
  </si>
  <si>
    <t>STOPPED</t>
  </si>
  <si>
    <t>Printing</t>
  </si>
  <si>
    <t>Royal British Legion</t>
  </si>
  <si>
    <t>Wreath &amp; Donation</t>
  </si>
  <si>
    <t>Bin bags</t>
  </si>
  <si>
    <t>Mayfield Parochial Church</t>
  </si>
  <si>
    <t>Donation - Bugler</t>
  </si>
  <si>
    <t>Printing / Stationery</t>
  </si>
  <si>
    <t>Pensions</t>
  </si>
  <si>
    <t>Aviva Life and Pensions</t>
  </si>
  <si>
    <t>Stationary</t>
  </si>
  <si>
    <t>Out by 1p on 1658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</si>
</sst>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£&quot;#,##0.00;[Red]&quot;£&quot;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indexed="8"/>
      <name val="Calibri"/>
      <family val="2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rgb="FF0070C0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sz val="10"/>
      <color rgb="FFFF0000"/>
      <name val="Arial"/>
      <family val="2"/>
    </font>
    <font>
      <b/>
      <i/>
      <sz val="12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0"/>
      <color rgb="FF0070C0"/>
      <name val="Arial"/>
      <family val="2"/>
    </font>
    <font>
      <sz val="11"/>
      <color rgb="FF0070C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1">
    <xf numFmtId="0" fontId="0" fillId="0" borderId="0" xfId="0"/>
    <xf numFmtId="43" fontId="5" fillId="0" borderId="0" xfId="1" applyFont="1"/>
    <xf numFmtId="0" fontId="5" fillId="0" borderId="0" xfId="0" applyFont="1"/>
    <xf numFmtId="0" fontId="5" fillId="0" borderId="0" xfId="0" applyFont="1" applyAlignment="1">
      <alignment horizontal="center"/>
    </xf>
    <xf numFmtId="43" fontId="5" fillId="0" borderId="0" xfId="1" applyNumberFormat="1" applyFont="1"/>
    <xf numFmtId="0" fontId="6" fillId="2" borderId="0" xfId="0" applyFont="1" applyFill="1"/>
    <xf numFmtId="0" fontId="6" fillId="2" borderId="0" xfId="0" applyFont="1" applyFill="1" applyAlignment="1">
      <alignment wrapText="1"/>
    </xf>
    <xf numFmtId="43" fontId="6" fillId="2" borderId="0" xfId="1" applyFont="1" applyFill="1"/>
    <xf numFmtId="0" fontId="7" fillId="0" borderId="0" xfId="0" applyFont="1"/>
    <xf numFmtId="0" fontId="8" fillId="0" borderId="0" xfId="0" applyFont="1" applyBorder="1" applyAlignment="1">
      <alignment vertical="center" wrapText="1"/>
    </xf>
    <xf numFmtId="43" fontId="9" fillId="0" borderId="0" xfId="1" applyFont="1" applyBorder="1"/>
    <xf numFmtId="43" fontId="5" fillId="0" borderId="0" xfId="0" applyNumberFormat="1" applyFont="1" applyBorder="1"/>
    <xf numFmtId="17" fontId="5" fillId="0" borderId="0" xfId="0" applyNumberFormat="1" applyFont="1" applyBorder="1"/>
    <xf numFmtId="43" fontId="5" fillId="0" borderId="0" xfId="1" applyFont="1" applyBorder="1"/>
    <xf numFmtId="0" fontId="5" fillId="0" borderId="0" xfId="0" applyFont="1" applyBorder="1"/>
    <xf numFmtId="43" fontId="5" fillId="0" borderId="0" xfId="1" applyNumberFormat="1" applyFont="1" applyBorder="1"/>
    <xf numFmtId="0" fontId="8" fillId="0" borderId="0" xfId="0" applyFont="1"/>
    <xf numFmtId="43" fontId="9" fillId="0" borderId="0" xfId="1" applyFont="1"/>
    <xf numFmtId="17" fontId="5" fillId="0" borderId="0" xfId="0" applyNumberFormat="1" applyFont="1"/>
    <xf numFmtId="43" fontId="7" fillId="0" borderId="0" xfId="1" applyNumberFormat="1" applyFont="1"/>
    <xf numFmtId="43" fontId="8" fillId="0" borderId="0" xfId="1" applyFont="1"/>
    <xf numFmtId="43" fontId="11" fillId="0" borderId="0" xfId="1" applyFont="1"/>
    <xf numFmtId="43" fontId="7" fillId="0" borderId="0" xfId="1" applyFont="1"/>
    <xf numFmtId="43" fontId="0" fillId="0" borderId="0" xfId="1" applyNumberFormat="1" applyFont="1"/>
    <xf numFmtId="43" fontId="7" fillId="0" borderId="2" xfId="1" applyFont="1" applyBorder="1"/>
    <xf numFmtId="43" fontId="12" fillId="0" borderId="0" xfId="1" applyFont="1"/>
    <xf numFmtId="43" fontId="13" fillId="0" borderId="2" xfId="1" applyFont="1" applyBorder="1"/>
    <xf numFmtId="43" fontId="7" fillId="0" borderId="2" xfId="1" applyNumberFormat="1" applyFont="1" applyBorder="1"/>
    <xf numFmtId="17" fontId="7" fillId="0" borderId="0" xfId="0" applyNumberFormat="1" applyFont="1"/>
    <xf numFmtId="43" fontId="6" fillId="0" borderId="0" xfId="1" applyFont="1" applyBorder="1"/>
    <xf numFmtId="43" fontId="7" fillId="0" borderId="0" xfId="1" applyFont="1" applyBorder="1"/>
    <xf numFmtId="0" fontId="14" fillId="0" borderId="0" xfId="0" applyFont="1"/>
    <xf numFmtId="0" fontId="9" fillId="0" borderId="0" xfId="0" applyFont="1"/>
    <xf numFmtId="43" fontId="6" fillId="2" borderId="0" xfId="1" applyFont="1" applyFill="1" applyAlignment="1">
      <alignment wrapText="1"/>
    </xf>
    <xf numFmtId="43" fontId="7" fillId="2" borderId="0" xfId="1" applyFont="1" applyFill="1"/>
    <xf numFmtId="0" fontId="6" fillId="2" borderId="0" xfId="0" applyFont="1" applyFill="1" applyAlignment="1">
      <alignment horizontal="center" wrapText="1"/>
    </xf>
    <xf numFmtId="0" fontId="7" fillId="0" borderId="0" xfId="0" applyFont="1" applyBorder="1"/>
    <xf numFmtId="0" fontId="3" fillId="0" borderId="0" xfId="0" applyFont="1" applyBorder="1"/>
    <xf numFmtId="0" fontId="0" fillId="0" borderId="0" xfId="0" applyBorder="1"/>
    <xf numFmtId="43" fontId="0" fillId="0" borderId="0" xfId="1" applyFont="1" applyBorder="1"/>
    <xf numFmtId="0" fontId="8" fillId="0" borderId="0" xfId="0" applyFont="1" applyAlignment="1">
      <alignment wrapText="1"/>
    </xf>
    <xf numFmtId="43" fontId="8" fillId="0" borderId="0" xfId="1" applyFont="1" applyAlignment="1">
      <alignment wrapText="1"/>
    </xf>
    <xf numFmtId="17" fontId="8" fillId="0" borderId="0" xfId="0" applyNumberFormat="1" applyFont="1" applyAlignment="1">
      <alignment wrapText="1"/>
    </xf>
    <xf numFmtId="0" fontId="5" fillId="0" borderId="0" xfId="0" applyFont="1" applyBorder="1" applyAlignment="1">
      <alignment horizontal="center"/>
    </xf>
    <xf numFmtId="164" fontId="12" fillId="0" borderId="0" xfId="0" applyNumberFormat="1" applyFont="1" applyBorder="1"/>
    <xf numFmtId="0" fontId="8" fillId="0" borderId="0" xfId="0" applyFont="1" applyBorder="1" applyAlignment="1">
      <alignment horizontal="center"/>
    </xf>
    <xf numFmtId="14" fontId="5" fillId="0" borderId="0" xfId="0" applyNumberFormat="1" applyFont="1" applyBorder="1"/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43" fontId="8" fillId="0" borderId="0" xfId="1" applyFont="1" applyFill="1" applyBorder="1" applyAlignment="1">
      <alignment vertical="center"/>
    </xf>
    <xf numFmtId="17" fontId="8" fillId="0" borderId="0" xfId="0" applyNumberFormat="1" applyFont="1" applyAlignment="1">
      <alignment vertical="center"/>
    </xf>
    <xf numFmtId="0" fontId="5" fillId="0" borderId="0" xfId="0" applyFont="1" applyFill="1" applyBorder="1"/>
    <xf numFmtId="164" fontId="8" fillId="0" borderId="0" xfId="0" applyNumberFormat="1" applyFont="1" applyBorder="1"/>
    <xf numFmtId="0" fontId="15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43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" fontId="2" fillId="0" borderId="0" xfId="0" applyNumberFormat="1" applyFont="1" applyAlignment="1">
      <alignment vertical="center"/>
    </xf>
    <xf numFmtId="43" fontId="2" fillId="0" borderId="0" xfId="1" applyFont="1"/>
    <xf numFmtId="0" fontId="8" fillId="0" borderId="0" xfId="0" applyFont="1" applyBorder="1"/>
    <xf numFmtId="0" fontId="12" fillId="0" borderId="0" xfId="0" applyFont="1" applyBorder="1"/>
    <xf numFmtId="0" fontId="9" fillId="0" borderId="0" xfId="0" applyFont="1" applyBorder="1" applyAlignment="1">
      <alignment horizontal="center"/>
    </xf>
    <xf numFmtId="43" fontId="7" fillId="0" borderId="0" xfId="1" applyNumberFormat="1" applyFont="1" applyBorder="1"/>
    <xf numFmtId="0" fontId="2" fillId="0" borderId="0" xfId="0" applyFont="1" applyAlignment="1">
      <alignment horizontal="center"/>
    </xf>
    <xf numFmtId="43" fontId="0" fillId="0" borderId="0" xfId="1" applyNumberFormat="1" applyFont="1" applyBorder="1"/>
    <xf numFmtId="43" fontId="10" fillId="0" borderId="0" xfId="1" applyFont="1"/>
    <xf numFmtId="43" fontId="8" fillId="0" borderId="0" xfId="1" applyFont="1" applyAlignment="1">
      <alignment vertical="center"/>
    </xf>
    <xf numFmtId="0" fontId="5" fillId="0" borderId="0" xfId="0" applyFont="1" applyAlignment="1">
      <alignment horizontal="left"/>
    </xf>
    <xf numFmtId="43" fontId="2" fillId="0" borderId="0" xfId="1" applyFont="1" applyAlignment="1">
      <alignment vertical="center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6" fillId="0" borderId="0" xfId="0" applyFont="1" applyBorder="1"/>
    <xf numFmtId="17" fontId="8" fillId="0" borderId="0" xfId="0" applyNumberFormat="1" applyFont="1" applyBorder="1"/>
    <xf numFmtId="17" fontId="12" fillId="0" borderId="0" xfId="0" applyNumberFormat="1" applyFont="1" applyBorder="1"/>
    <xf numFmtId="164" fontId="8" fillId="3" borderId="0" xfId="0" applyNumberFormat="1" applyFont="1" applyFill="1" applyBorder="1"/>
    <xf numFmtId="0" fontId="17" fillId="0" borderId="0" xfId="0" applyFont="1" applyBorder="1"/>
    <xf numFmtId="0" fontId="8" fillId="0" borderId="0" xfId="0" applyFont="1" applyFill="1" applyBorder="1"/>
    <xf numFmtId="164" fontId="0" fillId="0" borderId="0" xfId="0" applyNumberFormat="1" applyBorder="1"/>
    <xf numFmtId="43" fontId="0" fillId="0" borderId="0" xfId="0" applyNumberFormat="1" applyBorder="1"/>
    <xf numFmtId="0" fontId="12" fillId="0" borderId="0" xfId="0" applyFont="1" applyFill="1" applyBorder="1" applyAlignment="1">
      <alignment vertical="center" wrapText="1"/>
    </xf>
    <xf numFmtId="43" fontId="12" fillId="0" borderId="0" xfId="1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7" fillId="0" borderId="0" xfId="0" applyFont="1" applyBorder="1" applyAlignment="1">
      <alignment horizont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 wrapText="1"/>
    </xf>
    <xf numFmtId="43" fontId="17" fillId="0" borderId="0" xfId="1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17" fontId="17" fillId="0" borderId="0" xfId="0" applyNumberFormat="1" applyFont="1" applyAlignment="1">
      <alignment vertical="center"/>
    </xf>
    <xf numFmtId="43" fontId="17" fillId="0" borderId="0" xfId="1" applyFont="1"/>
    <xf numFmtId="0" fontId="19" fillId="0" borderId="0" xfId="0" applyFont="1" applyAlignment="1">
      <alignment wrapText="1"/>
    </xf>
    <xf numFmtId="43" fontId="19" fillId="0" borderId="0" xfId="1" applyFont="1" applyAlignment="1">
      <alignment wrapText="1"/>
    </xf>
    <xf numFmtId="17" fontId="19" fillId="0" borderId="0" xfId="0" applyNumberFormat="1" applyFont="1" applyAlignment="1">
      <alignment wrapTex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3" fontId="11" fillId="0" borderId="0" xfId="1" applyFont="1" applyBorder="1"/>
    <xf numFmtId="14" fontId="5" fillId="0" borderId="0" xfId="0" applyNumberFormat="1" applyFont="1" applyAlignment="1">
      <alignment horizontal="left"/>
    </xf>
    <xf numFmtId="43" fontId="5" fillId="0" borderId="0" xfId="1" applyFont="1" applyAlignment="1">
      <alignment horizontal="left"/>
    </xf>
    <xf numFmtId="14" fontId="5" fillId="0" borderId="0" xfId="1" applyNumberFormat="1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14" fontId="5" fillId="0" borderId="0" xfId="0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43" fontId="7" fillId="0" borderId="0" xfId="1" applyFont="1" applyAlignment="1">
      <alignment horizontal="left"/>
    </xf>
    <xf numFmtId="0" fontId="16" fillId="0" borderId="0" xfId="0" applyFont="1" applyBorder="1" applyAlignment="1">
      <alignment horizontal="left"/>
    </xf>
    <xf numFmtId="43" fontId="12" fillId="0" borderId="1" xfId="1" applyNumberFormat="1" applyFont="1" applyBorder="1"/>
    <xf numFmtId="0" fontId="4" fillId="0" borderId="0" xfId="0" applyFont="1" applyAlignment="1"/>
    <xf numFmtId="0" fontId="5" fillId="0" borderId="0" xfId="0" applyFont="1" applyAlignment="1"/>
    <xf numFmtId="0" fontId="7" fillId="0" borderId="0" xfId="0" applyFont="1" applyBorder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abSelected="1" workbookViewId="0">
      <selection activeCell="F17" sqref="F17"/>
    </sheetView>
  </sheetViews>
  <sheetFormatPr defaultRowHeight="15" x14ac:dyDescent="0.25"/>
  <cols>
    <col min="2" max="2" width="13.85546875" bestFit="1" customWidth="1"/>
    <col min="3" max="3" width="26.140625" bestFit="1" customWidth="1"/>
    <col min="4" max="4" width="11.5703125" bestFit="1" customWidth="1"/>
    <col min="5" max="5" width="7.5703125" bestFit="1" customWidth="1"/>
    <col min="6" max="7" width="11.5703125" bestFit="1" customWidth="1"/>
    <col min="11" max="11" width="37.42578125" customWidth="1"/>
    <col min="12" max="12" width="25.85546875" style="98" bestFit="1" customWidth="1"/>
    <col min="13" max="13" width="11.5703125" bestFit="1" customWidth="1"/>
    <col min="14" max="14" width="19.28515625" bestFit="1" customWidth="1"/>
  </cols>
  <sheetData>
    <row r="1" spans="1:14" ht="15.75" x14ac:dyDescent="0.25">
      <c r="A1" s="108" t="s">
        <v>0</v>
      </c>
      <c r="B1" s="109"/>
      <c r="C1" s="109"/>
      <c r="D1" s="109"/>
      <c r="E1" s="109"/>
      <c r="F1" s="1"/>
      <c r="G1" s="2"/>
      <c r="H1" s="2"/>
      <c r="I1" s="1"/>
      <c r="J1" s="3"/>
      <c r="K1" s="2"/>
      <c r="L1" s="67"/>
      <c r="M1" s="4"/>
      <c r="N1" s="2"/>
    </row>
    <row r="2" spans="1:14" ht="47.25" x14ac:dyDescent="0.25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7" t="s">
        <v>9</v>
      </c>
      <c r="J2" s="3"/>
      <c r="K2" s="8" t="s">
        <v>10</v>
      </c>
      <c r="L2" s="67"/>
      <c r="M2" s="4"/>
      <c r="N2" s="2"/>
    </row>
    <row r="3" spans="1:14" ht="15.75" x14ac:dyDescent="0.25">
      <c r="A3" s="9" t="s">
        <v>11</v>
      </c>
      <c r="B3" s="9" t="s">
        <v>12</v>
      </c>
      <c r="C3" s="9" t="s">
        <v>13</v>
      </c>
      <c r="D3" s="10">
        <v>5696.51</v>
      </c>
      <c r="E3" s="10">
        <v>0</v>
      </c>
      <c r="F3" s="94">
        <f>D3+E3</f>
        <v>5696.51</v>
      </c>
      <c r="G3" s="11">
        <f>SUM(D3:F3)</f>
        <v>11393.02</v>
      </c>
      <c r="H3" s="12"/>
      <c r="I3" s="13"/>
      <c r="J3" s="1"/>
      <c r="K3" s="110" t="s">
        <v>14</v>
      </c>
      <c r="L3" s="109"/>
      <c r="M3" s="15"/>
      <c r="N3" s="14"/>
    </row>
    <row r="4" spans="1:14" ht="15.75" x14ac:dyDescent="0.25">
      <c r="A4" s="16" t="s">
        <v>11</v>
      </c>
      <c r="B4" s="16" t="s">
        <v>15</v>
      </c>
      <c r="C4" s="16" t="s">
        <v>16</v>
      </c>
      <c r="D4" s="17">
        <v>500</v>
      </c>
      <c r="E4" s="17">
        <v>0</v>
      </c>
      <c r="F4" s="21">
        <f>D4+E4</f>
        <v>500</v>
      </c>
      <c r="G4" s="2"/>
      <c r="H4" s="18"/>
      <c r="I4" s="1"/>
      <c r="J4" s="3"/>
      <c r="K4" s="2" t="s">
        <v>17</v>
      </c>
      <c r="L4" s="95">
        <v>43191</v>
      </c>
      <c r="M4" s="19">
        <v>13926.01</v>
      </c>
      <c r="N4" s="2" t="s">
        <v>18</v>
      </c>
    </row>
    <row r="5" spans="1:14" ht="15.75" x14ac:dyDescent="0.25">
      <c r="A5" s="16" t="s">
        <v>19</v>
      </c>
      <c r="B5" s="16" t="s">
        <v>20</v>
      </c>
      <c r="C5" s="16" t="s">
        <v>21</v>
      </c>
      <c r="D5" s="17">
        <v>12.5</v>
      </c>
      <c r="E5" s="17">
        <v>0</v>
      </c>
      <c r="F5" s="21">
        <f t="shared" ref="F5:F20" si="0">D5+E5</f>
        <v>12.5</v>
      </c>
      <c r="G5" s="2"/>
      <c r="H5" s="18"/>
      <c r="I5" s="1"/>
      <c r="J5" s="3"/>
      <c r="K5" s="1" t="s">
        <v>22</v>
      </c>
      <c r="L5" s="96"/>
      <c r="M5" s="25">
        <v>17.5</v>
      </c>
      <c r="N5" s="18"/>
    </row>
    <row r="6" spans="1:14" ht="15.75" x14ac:dyDescent="0.25">
      <c r="A6" s="16" t="s">
        <v>11</v>
      </c>
      <c r="B6" s="16" t="s">
        <v>23</v>
      </c>
      <c r="C6" s="16" t="s">
        <v>13</v>
      </c>
      <c r="D6" s="17">
        <v>5696.52</v>
      </c>
      <c r="E6" s="20">
        <v>0</v>
      </c>
      <c r="F6" s="21">
        <v>5696.52</v>
      </c>
      <c r="G6" s="2"/>
      <c r="H6" s="18"/>
      <c r="I6" s="1"/>
      <c r="J6" s="3"/>
      <c r="K6" s="1" t="s">
        <v>22</v>
      </c>
      <c r="L6" s="96"/>
      <c r="M6" s="25">
        <v>25</v>
      </c>
      <c r="N6" s="18"/>
    </row>
    <row r="7" spans="1:14" ht="15.75" x14ac:dyDescent="0.25">
      <c r="A7" s="16" t="s">
        <v>24</v>
      </c>
      <c r="B7" s="16" t="s">
        <v>25</v>
      </c>
      <c r="C7" s="16" t="s">
        <v>26</v>
      </c>
      <c r="D7" s="17">
        <v>170.27</v>
      </c>
      <c r="E7" s="17">
        <v>0</v>
      </c>
      <c r="F7" s="21">
        <f t="shared" si="0"/>
        <v>170.27</v>
      </c>
      <c r="G7" s="2"/>
      <c r="H7" s="18"/>
      <c r="I7" s="1"/>
      <c r="J7" s="3"/>
      <c r="K7" s="1" t="s">
        <v>27</v>
      </c>
      <c r="L7" s="96"/>
      <c r="M7" s="107">
        <v>20</v>
      </c>
      <c r="N7" s="18"/>
    </row>
    <row r="8" spans="1:14" ht="15.75" x14ac:dyDescent="0.25">
      <c r="A8" s="2"/>
      <c r="B8" s="2"/>
      <c r="C8" s="2"/>
      <c r="D8" s="1"/>
      <c r="E8" s="1">
        <v>0</v>
      </c>
      <c r="F8" s="1">
        <f t="shared" si="0"/>
        <v>0</v>
      </c>
      <c r="G8" s="2"/>
      <c r="H8" s="18"/>
      <c r="I8" s="1"/>
      <c r="J8" s="3"/>
      <c r="K8" s="1" t="s">
        <v>28</v>
      </c>
      <c r="L8" s="97">
        <v>43191</v>
      </c>
      <c r="M8" s="19">
        <f>M4-M5-M6-M7</f>
        <v>13863.51</v>
      </c>
      <c r="N8" s="18"/>
    </row>
    <row r="9" spans="1:14" ht="15.75" x14ac:dyDescent="0.25">
      <c r="A9" s="2"/>
      <c r="B9" s="2"/>
      <c r="C9" s="2"/>
      <c r="D9" s="1"/>
      <c r="E9" s="1">
        <v>0</v>
      </c>
      <c r="F9" s="1">
        <f t="shared" si="0"/>
        <v>0</v>
      </c>
      <c r="G9" s="2"/>
      <c r="H9" s="18"/>
      <c r="I9" s="1"/>
      <c r="J9" s="3"/>
      <c r="K9" s="1"/>
      <c r="L9" s="96" t="s">
        <v>29</v>
      </c>
      <c r="M9" s="25">
        <v>11.03</v>
      </c>
      <c r="N9" s="18"/>
    </row>
    <row r="10" spans="1:14" ht="15.75" x14ac:dyDescent="0.25">
      <c r="A10" s="2"/>
      <c r="B10" s="2"/>
      <c r="C10" s="2"/>
      <c r="D10" s="1"/>
      <c r="E10" s="1"/>
      <c r="F10" s="1"/>
      <c r="G10" s="2"/>
      <c r="H10" s="18"/>
      <c r="I10" s="1"/>
      <c r="J10" s="3"/>
      <c r="K10" s="1"/>
      <c r="L10" s="96"/>
      <c r="M10" s="22">
        <f>M8-M9</f>
        <v>13852.48</v>
      </c>
      <c r="N10" s="18" t="s">
        <v>30</v>
      </c>
    </row>
    <row r="11" spans="1:14" ht="15.75" x14ac:dyDescent="0.25">
      <c r="A11" s="2"/>
      <c r="B11" s="2"/>
      <c r="C11" s="2"/>
      <c r="D11" s="1"/>
      <c r="E11" s="1"/>
      <c r="F11" s="1">
        <f t="shared" si="0"/>
        <v>0</v>
      </c>
      <c r="G11" s="2"/>
      <c r="H11" s="18"/>
      <c r="I11" s="1"/>
      <c r="J11" s="3"/>
      <c r="M11" s="23"/>
    </row>
    <row r="12" spans="1:14" ht="15.75" x14ac:dyDescent="0.25">
      <c r="A12" s="2"/>
      <c r="B12" s="2"/>
      <c r="C12" s="2"/>
      <c r="D12" s="1"/>
      <c r="E12" s="1">
        <v>0</v>
      </c>
      <c r="F12" s="1">
        <f t="shared" si="0"/>
        <v>0</v>
      </c>
      <c r="G12" s="2"/>
      <c r="H12" s="18"/>
      <c r="I12" s="1"/>
      <c r="J12" s="3"/>
      <c r="M12" s="23"/>
    </row>
    <row r="13" spans="1:14" ht="15.75" x14ac:dyDescent="0.25">
      <c r="A13" s="2"/>
      <c r="B13" s="2"/>
      <c r="C13" s="2"/>
      <c r="D13" s="1"/>
      <c r="E13" s="1">
        <v>0</v>
      </c>
      <c r="F13" s="1">
        <f t="shared" si="0"/>
        <v>0</v>
      </c>
      <c r="G13" s="2"/>
      <c r="H13" s="18"/>
      <c r="I13" s="1"/>
      <c r="J13" s="3"/>
      <c r="K13" s="1" t="s">
        <v>31</v>
      </c>
      <c r="L13" s="96"/>
      <c r="M13" s="22">
        <f>F22</f>
        <v>12075.800000000001</v>
      </c>
      <c r="N13" s="18"/>
    </row>
    <row r="14" spans="1:14" ht="15.75" x14ac:dyDescent="0.25">
      <c r="A14" s="2"/>
      <c r="B14" s="2"/>
      <c r="C14" s="2"/>
      <c r="D14" s="1"/>
      <c r="E14" s="1">
        <v>0</v>
      </c>
      <c r="F14" s="1">
        <f t="shared" si="0"/>
        <v>0</v>
      </c>
      <c r="G14" s="2"/>
      <c r="H14" s="18"/>
      <c r="I14" s="1"/>
      <c r="J14" s="3"/>
      <c r="K14" s="2"/>
      <c r="L14" s="96"/>
      <c r="M14" s="1"/>
      <c r="N14" s="18"/>
    </row>
    <row r="15" spans="1:14" ht="16.5" thickBot="1" x14ac:dyDescent="0.3">
      <c r="A15" s="2"/>
      <c r="B15" s="2"/>
      <c r="C15" s="2"/>
      <c r="D15" s="1"/>
      <c r="E15" s="1">
        <v>0</v>
      </c>
      <c r="F15" s="1">
        <f t="shared" si="0"/>
        <v>0</v>
      </c>
      <c r="G15" s="2"/>
      <c r="H15" s="18"/>
      <c r="I15" s="1"/>
      <c r="J15" s="3" t="s">
        <v>32</v>
      </c>
      <c r="K15" s="1" t="s">
        <v>33</v>
      </c>
      <c r="L15" s="96"/>
      <c r="M15" s="24">
        <v>7413.69</v>
      </c>
      <c r="N15" s="18"/>
    </row>
    <row r="16" spans="1:14" ht="16.5" thickTop="1" x14ac:dyDescent="0.25">
      <c r="A16" s="2"/>
      <c r="B16" s="2"/>
      <c r="C16" s="2"/>
      <c r="D16" s="1"/>
      <c r="E16" s="1">
        <v>0</v>
      </c>
      <c r="F16" s="1">
        <f t="shared" si="0"/>
        <v>0</v>
      </c>
      <c r="G16" s="2"/>
      <c r="H16" s="18"/>
      <c r="I16" s="1"/>
      <c r="J16" s="3"/>
      <c r="K16" s="1" t="s">
        <v>34</v>
      </c>
      <c r="L16" s="96" t="s">
        <v>35</v>
      </c>
      <c r="M16" s="25">
        <v>144</v>
      </c>
      <c r="N16" s="18" t="s">
        <v>36</v>
      </c>
    </row>
    <row r="17" spans="1:14" ht="15.75" x14ac:dyDescent="0.25">
      <c r="A17" s="2"/>
      <c r="B17" s="2"/>
      <c r="C17" s="2"/>
      <c r="D17" s="1"/>
      <c r="E17" s="1"/>
      <c r="F17" s="1"/>
      <c r="G17" s="2"/>
      <c r="H17" s="18"/>
      <c r="I17" s="1"/>
      <c r="J17" s="3"/>
      <c r="K17" s="1" t="s">
        <v>34</v>
      </c>
      <c r="L17" s="96" t="s">
        <v>37</v>
      </c>
      <c r="M17" s="25">
        <v>43.75</v>
      </c>
      <c r="N17" s="18" t="s">
        <v>38</v>
      </c>
    </row>
    <row r="18" spans="1:14" ht="15.75" x14ac:dyDescent="0.25">
      <c r="A18" s="2"/>
      <c r="B18" s="2"/>
      <c r="C18" s="2"/>
      <c r="D18" s="1"/>
      <c r="E18" s="1"/>
      <c r="F18" s="1"/>
      <c r="G18" s="2"/>
      <c r="H18" s="18"/>
      <c r="I18" s="1"/>
      <c r="J18" s="3"/>
      <c r="K18" s="1" t="s">
        <v>34</v>
      </c>
      <c r="L18" s="96" t="s">
        <v>39</v>
      </c>
      <c r="M18" s="25">
        <v>40</v>
      </c>
      <c r="N18" s="18" t="s">
        <v>40</v>
      </c>
    </row>
    <row r="19" spans="1:14" ht="15.75" x14ac:dyDescent="0.25">
      <c r="A19" s="2"/>
      <c r="B19" s="2"/>
      <c r="C19" s="2"/>
      <c r="D19" s="1"/>
      <c r="E19" s="1">
        <v>0</v>
      </c>
      <c r="F19" s="1">
        <f t="shared" si="0"/>
        <v>0</v>
      </c>
      <c r="G19" s="2"/>
      <c r="H19" s="18"/>
      <c r="I19" s="1"/>
      <c r="J19" s="3"/>
      <c r="K19" s="1"/>
      <c r="M19" s="25"/>
      <c r="N19" s="18"/>
    </row>
    <row r="20" spans="1:14" ht="15.75" x14ac:dyDescent="0.25">
      <c r="A20" s="2"/>
      <c r="B20" s="2"/>
      <c r="C20" s="2"/>
      <c r="D20" s="1"/>
      <c r="E20" s="1">
        <v>0</v>
      </c>
      <c r="F20" s="1">
        <f t="shared" si="0"/>
        <v>0</v>
      </c>
      <c r="G20" s="2"/>
      <c r="H20" s="18"/>
      <c r="I20" s="1"/>
      <c r="J20" s="3"/>
      <c r="K20" s="1"/>
      <c r="L20" s="96"/>
      <c r="M20" s="23"/>
    </row>
    <row r="21" spans="1:14" ht="15.75" x14ac:dyDescent="0.25">
      <c r="A21" s="2"/>
      <c r="B21" s="2"/>
      <c r="C21" s="2"/>
      <c r="D21" s="1"/>
      <c r="E21" s="1">
        <v>0</v>
      </c>
      <c r="F21" s="1">
        <f>D21+E21</f>
        <v>0</v>
      </c>
      <c r="G21" s="2"/>
      <c r="H21" s="18"/>
      <c r="I21" s="1"/>
      <c r="J21" s="3"/>
      <c r="K21" s="1"/>
      <c r="L21" s="96"/>
      <c r="M21" s="1"/>
      <c r="N21" s="18"/>
    </row>
    <row r="22" spans="1:14" ht="16.5" thickBot="1" x14ac:dyDescent="0.3">
      <c r="A22" s="2"/>
      <c r="B22" s="2"/>
      <c r="C22" s="2"/>
      <c r="D22" s="26">
        <f>SUM(D3:D21)</f>
        <v>12075.800000000001</v>
      </c>
      <c r="E22" s="26">
        <f>SUBTOTAL(9,E3:E21)</f>
        <v>0</v>
      </c>
      <c r="F22" s="26">
        <f>SUM(F3:F21)</f>
        <v>12075.800000000001</v>
      </c>
      <c r="G22" s="2"/>
      <c r="H22" s="18"/>
      <c r="I22" s="1"/>
      <c r="J22" s="3"/>
      <c r="K22" s="1" t="s">
        <v>41</v>
      </c>
      <c r="L22" s="96"/>
      <c r="M22" s="27">
        <f>M8+M13-M15+M16+M17+M18+M19</f>
        <v>18753.370000000003</v>
      </c>
      <c r="N22" s="28"/>
    </row>
    <row r="23" spans="1:14" ht="16.5" thickTop="1" x14ac:dyDescent="0.25">
      <c r="A23" s="2"/>
      <c r="B23" s="2"/>
      <c r="C23" s="2"/>
      <c r="D23" s="13"/>
      <c r="E23" s="29"/>
      <c r="F23" s="29"/>
      <c r="G23" s="2"/>
      <c r="H23" s="18"/>
      <c r="I23" s="1"/>
      <c r="J23" s="3"/>
      <c r="M23" s="30"/>
    </row>
    <row r="24" spans="1:14" ht="15.75" x14ac:dyDescent="0.25">
      <c r="A24" s="31"/>
      <c r="B24" s="2"/>
      <c r="C24" s="32"/>
      <c r="D24" s="17"/>
      <c r="E24" s="25"/>
      <c r="F24" s="17"/>
      <c r="G24" s="32"/>
      <c r="H24" s="18"/>
      <c r="I24" s="1"/>
      <c r="J24" s="3"/>
      <c r="K24" s="14"/>
      <c r="L24" s="99"/>
      <c r="M24" s="13"/>
      <c r="N24" s="14"/>
    </row>
    <row r="25" spans="1:14" ht="47.25" x14ac:dyDescent="0.25">
      <c r="A25" s="6" t="s">
        <v>42</v>
      </c>
      <c r="B25" s="6" t="s">
        <v>2</v>
      </c>
      <c r="C25" s="6" t="s">
        <v>3</v>
      </c>
      <c r="D25" s="33" t="s">
        <v>4</v>
      </c>
      <c r="E25" s="33" t="s">
        <v>5</v>
      </c>
      <c r="F25" s="33" t="s">
        <v>6</v>
      </c>
      <c r="G25" s="6" t="s">
        <v>43</v>
      </c>
      <c r="H25" s="6" t="s">
        <v>8</v>
      </c>
      <c r="I25" s="34" t="s">
        <v>9</v>
      </c>
      <c r="J25" s="35" t="s">
        <v>44</v>
      </c>
      <c r="K25" s="36"/>
      <c r="L25" s="99"/>
      <c r="M25" s="13"/>
      <c r="N25" s="14"/>
    </row>
    <row r="26" spans="1:14" x14ac:dyDescent="0.25">
      <c r="A26" s="89"/>
      <c r="B26" s="89"/>
      <c r="C26" s="89"/>
      <c r="D26" s="90"/>
      <c r="E26" s="90"/>
      <c r="F26" s="90"/>
      <c r="G26" s="89"/>
      <c r="H26" s="91"/>
      <c r="I26" s="88"/>
      <c r="J26" s="82"/>
      <c r="K26" s="37"/>
      <c r="L26" s="100"/>
      <c r="M26" s="39"/>
      <c r="N26" s="38"/>
    </row>
    <row r="27" spans="1:14" ht="31.5" x14ac:dyDescent="0.25">
      <c r="A27" s="40" t="s">
        <v>45</v>
      </c>
      <c r="B27" s="40" t="s">
        <v>46</v>
      </c>
      <c r="C27" s="40" t="s">
        <v>47</v>
      </c>
      <c r="D27" s="41">
        <v>17.5</v>
      </c>
      <c r="E27" s="41"/>
      <c r="F27" s="41"/>
      <c r="G27" s="40">
        <v>1616</v>
      </c>
      <c r="H27" s="42">
        <v>43252</v>
      </c>
      <c r="I27" s="20" t="s">
        <v>48</v>
      </c>
      <c r="J27" s="45"/>
      <c r="K27" s="36" t="s">
        <v>49</v>
      </c>
      <c r="L27" s="99"/>
      <c r="M27" s="13"/>
      <c r="N27" s="44"/>
    </row>
    <row r="28" spans="1:14" ht="31.5" x14ac:dyDescent="0.25">
      <c r="A28" s="40" t="s">
        <v>45</v>
      </c>
      <c r="B28" s="40" t="s">
        <v>46</v>
      </c>
      <c r="C28" s="40" t="s">
        <v>50</v>
      </c>
      <c r="D28" s="41">
        <v>25</v>
      </c>
      <c r="E28" s="41"/>
      <c r="F28" s="41"/>
      <c r="G28" s="40">
        <v>1619</v>
      </c>
      <c r="H28" s="42">
        <v>43252</v>
      </c>
      <c r="I28" s="20" t="s">
        <v>48</v>
      </c>
      <c r="J28" s="45"/>
      <c r="K28" s="36" t="s">
        <v>51</v>
      </c>
      <c r="L28" s="99"/>
      <c r="M28" s="13"/>
      <c r="N28" s="44"/>
    </row>
    <row r="29" spans="1:14" ht="78.75" x14ac:dyDescent="0.25">
      <c r="A29" s="40" t="s">
        <v>52</v>
      </c>
      <c r="B29" s="40" t="s">
        <v>53</v>
      </c>
      <c r="C29" s="40" t="s">
        <v>54</v>
      </c>
      <c r="D29" s="41">
        <v>20</v>
      </c>
      <c r="E29" s="41"/>
      <c r="F29" s="41"/>
      <c r="G29" s="40">
        <v>1626</v>
      </c>
      <c r="H29" s="42">
        <v>43191</v>
      </c>
      <c r="I29" s="20" t="s">
        <v>48</v>
      </c>
      <c r="J29" s="45"/>
      <c r="K29" s="14" t="s">
        <v>17</v>
      </c>
      <c r="L29" s="101">
        <v>43191</v>
      </c>
      <c r="M29" s="13">
        <v>4877.26</v>
      </c>
      <c r="N29" s="44"/>
    </row>
    <row r="30" spans="1:14" ht="15.75" x14ac:dyDescent="0.25">
      <c r="A30" s="47" t="s">
        <v>55</v>
      </c>
      <c r="B30" s="47" t="s">
        <v>53</v>
      </c>
      <c r="C30" s="48" t="s">
        <v>56</v>
      </c>
      <c r="D30" s="49">
        <v>328</v>
      </c>
      <c r="E30" s="49">
        <v>0</v>
      </c>
      <c r="F30" s="49">
        <v>328</v>
      </c>
      <c r="G30" s="47">
        <v>1633</v>
      </c>
      <c r="H30" s="50">
        <v>43191</v>
      </c>
      <c r="I30" s="20" t="s">
        <v>48</v>
      </c>
      <c r="J30" s="45"/>
      <c r="K30" s="51" t="s">
        <v>57</v>
      </c>
      <c r="L30" s="101">
        <v>43193</v>
      </c>
      <c r="M30" s="13">
        <v>3.27</v>
      </c>
      <c r="N30" s="52"/>
    </row>
    <row r="31" spans="1:14" ht="15.75" x14ac:dyDescent="0.25">
      <c r="A31" s="83" t="s">
        <v>58</v>
      </c>
      <c r="B31" s="83" t="s">
        <v>46</v>
      </c>
      <c r="C31" s="84" t="s">
        <v>59</v>
      </c>
      <c r="D31" s="85">
        <v>120</v>
      </c>
      <c r="E31" s="85">
        <v>24</v>
      </c>
      <c r="F31" s="85">
        <v>144</v>
      </c>
      <c r="G31" s="86">
        <v>1636</v>
      </c>
      <c r="H31" s="87">
        <v>43191</v>
      </c>
      <c r="I31" s="88" t="s">
        <v>60</v>
      </c>
      <c r="J31" s="82"/>
      <c r="K31" s="51"/>
      <c r="L31" s="101"/>
      <c r="M31" s="13"/>
      <c r="N31" s="44"/>
    </row>
    <row r="32" spans="1:14" ht="15.75" x14ac:dyDescent="0.25">
      <c r="A32" s="47" t="s">
        <v>61</v>
      </c>
      <c r="B32" s="47" t="s">
        <v>62</v>
      </c>
      <c r="C32" s="48" t="s">
        <v>63</v>
      </c>
      <c r="D32" s="49">
        <v>44.8</v>
      </c>
      <c r="E32" s="49"/>
      <c r="F32" s="49">
        <v>44.8</v>
      </c>
      <c r="G32" s="47">
        <v>1635</v>
      </c>
      <c r="H32" s="50">
        <v>43191</v>
      </c>
      <c r="I32" s="20" t="s">
        <v>48</v>
      </c>
      <c r="J32" s="43"/>
      <c r="K32" s="46" t="s">
        <v>64</v>
      </c>
      <c r="L32" s="101">
        <v>43555</v>
      </c>
      <c r="M32" s="30">
        <f>SUM(M29:M31)</f>
        <v>4880.5300000000007</v>
      </c>
      <c r="N32" s="52"/>
    </row>
    <row r="33" spans="1:14" ht="15.75" x14ac:dyDescent="0.25">
      <c r="A33" s="47" t="s">
        <v>61</v>
      </c>
      <c r="B33" s="47" t="s">
        <v>62</v>
      </c>
      <c r="C33" s="48" t="s">
        <v>63</v>
      </c>
      <c r="D33" s="49">
        <v>50.4</v>
      </c>
      <c r="E33" s="49"/>
      <c r="F33" s="49">
        <v>50.4</v>
      </c>
      <c r="G33" s="47">
        <v>1635</v>
      </c>
      <c r="H33" s="50">
        <v>43191</v>
      </c>
      <c r="I33" s="20" t="s">
        <v>48</v>
      </c>
      <c r="J33" s="43"/>
      <c r="K33" s="59"/>
      <c r="L33" s="102"/>
      <c r="M33" s="59"/>
      <c r="N33" s="52"/>
    </row>
    <row r="34" spans="1:14" ht="15.75" x14ac:dyDescent="0.25">
      <c r="A34" s="47" t="s">
        <v>65</v>
      </c>
      <c r="B34" s="47" t="s">
        <v>62</v>
      </c>
      <c r="C34" s="48" t="s">
        <v>66</v>
      </c>
      <c r="D34" s="49">
        <v>195.1</v>
      </c>
      <c r="E34" s="49"/>
      <c r="F34" s="49">
        <v>195.1</v>
      </c>
      <c r="G34" s="47">
        <v>1637</v>
      </c>
      <c r="H34" s="50">
        <v>43191</v>
      </c>
      <c r="I34" s="20" t="s">
        <v>48</v>
      </c>
      <c r="J34" s="43"/>
      <c r="K34" s="59"/>
      <c r="L34" s="102"/>
      <c r="M34" s="59"/>
      <c r="N34" s="52"/>
    </row>
    <row r="35" spans="1:14" ht="15.75" x14ac:dyDescent="0.25">
      <c r="A35" s="47" t="s">
        <v>40</v>
      </c>
      <c r="B35" s="47" t="s">
        <v>62</v>
      </c>
      <c r="C35" s="48" t="s">
        <v>67</v>
      </c>
      <c r="D35" s="49">
        <v>48</v>
      </c>
      <c r="E35" s="49"/>
      <c r="F35" s="49">
        <v>48</v>
      </c>
      <c r="G35" s="47">
        <v>1638</v>
      </c>
      <c r="H35" s="50">
        <v>43191</v>
      </c>
      <c r="I35" s="20" t="s">
        <v>48</v>
      </c>
      <c r="J35" s="43"/>
      <c r="K35" s="60"/>
      <c r="L35" s="103"/>
      <c r="M35" s="60"/>
      <c r="N35" s="44"/>
    </row>
    <row r="36" spans="1:14" ht="31.5" x14ac:dyDescent="0.25">
      <c r="A36" s="40" t="s">
        <v>65</v>
      </c>
      <c r="B36" s="40" t="s">
        <v>53</v>
      </c>
      <c r="C36" s="40" t="s">
        <v>68</v>
      </c>
      <c r="D36" s="41">
        <v>25</v>
      </c>
      <c r="E36" s="41"/>
      <c r="F36" s="41">
        <v>25</v>
      </c>
      <c r="G36" s="40">
        <v>1639</v>
      </c>
      <c r="H36" s="42">
        <v>43191</v>
      </c>
      <c r="I36" s="20" t="s">
        <v>48</v>
      </c>
      <c r="J36" s="61"/>
      <c r="K36" s="36"/>
      <c r="L36" s="99"/>
      <c r="M36" s="13"/>
      <c r="N36" s="14"/>
    </row>
    <row r="37" spans="1:14" ht="15.75" x14ac:dyDescent="0.25">
      <c r="A37" s="47" t="s">
        <v>38</v>
      </c>
      <c r="B37" s="47" t="s">
        <v>69</v>
      </c>
      <c r="C37" s="48" t="s">
        <v>70</v>
      </c>
      <c r="D37" s="49">
        <v>43.75</v>
      </c>
      <c r="E37" s="49"/>
      <c r="F37" s="49">
        <v>43.75</v>
      </c>
      <c r="G37" s="47">
        <v>1640</v>
      </c>
      <c r="H37" s="50">
        <v>43252</v>
      </c>
      <c r="I37" s="20" t="s">
        <v>48</v>
      </c>
      <c r="J37" s="3"/>
      <c r="K37" s="14"/>
      <c r="L37" s="99"/>
      <c r="M37" s="13"/>
      <c r="N37" s="14"/>
    </row>
    <row r="38" spans="1:14" ht="15.75" x14ac:dyDescent="0.25">
      <c r="A38" s="47" t="s">
        <v>71</v>
      </c>
      <c r="B38" s="47" t="s">
        <v>53</v>
      </c>
      <c r="C38" s="48" t="s">
        <v>72</v>
      </c>
      <c r="D38" s="49">
        <v>80</v>
      </c>
      <c r="E38" s="49"/>
      <c r="F38" s="49">
        <v>80</v>
      </c>
      <c r="G38" s="47">
        <v>1641</v>
      </c>
      <c r="H38" s="50">
        <v>43221</v>
      </c>
      <c r="I38" s="20" t="s">
        <v>48</v>
      </c>
      <c r="J38" s="43"/>
      <c r="K38" s="36"/>
      <c r="L38" s="104"/>
      <c r="M38" s="62"/>
      <c r="N38" s="14"/>
    </row>
    <row r="39" spans="1:14" ht="15.75" x14ac:dyDescent="0.25">
      <c r="A39" s="47" t="s">
        <v>65</v>
      </c>
      <c r="B39" s="47" t="s">
        <v>53</v>
      </c>
      <c r="C39" s="48" t="s">
        <v>68</v>
      </c>
      <c r="D39" s="49">
        <v>65.58</v>
      </c>
      <c r="E39" s="49"/>
      <c r="F39" s="49">
        <v>65.58</v>
      </c>
      <c r="G39" s="47">
        <v>1642</v>
      </c>
      <c r="H39" s="50">
        <v>43221</v>
      </c>
      <c r="I39" s="20" t="s">
        <v>48</v>
      </c>
      <c r="J39" s="43"/>
      <c r="K39" s="14"/>
      <c r="L39" s="99"/>
      <c r="M39" s="14"/>
      <c r="N39" s="14"/>
    </row>
    <row r="40" spans="1:14" x14ac:dyDescent="0.25">
      <c r="A40" s="53" t="s">
        <v>40</v>
      </c>
      <c r="B40" s="53" t="s">
        <v>62</v>
      </c>
      <c r="C40" s="54" t="s">
        <v>67</v>
      </c>
      <c r="D40" s="55">
        <v>0</v>
      </c>
      <c r="E40" s="55"/>
      <c r="F40" s="55">
        <v>0</v>
      </c>
      <c r="G40" s="56">
        <v>1643</v>
      </c>
      <c r="H40" s="57">
        <v>43221</v>
      </c>
      <c r="I40" s="58" t="s">
        <v>60</v>
      </c>
      <c r="J40" s="63" t="s">
        <v>73</v>
      </c>
      <c r="K40" s="38"/>
      <c r="L40" s="100"/>
      <c r="M40" s="64"/>
      <c r="N40" s="38"/>
    </row>
    <row r="41" spans="1:14" ht="15.75" x14ac:dyDescent="0.25">
      <c r="A41" s="47" t="s">
        <v>74</v>
      </c>
      <c r="B41" s="47" t="s">
        <v>53</v>
      </c>
      <c r="C41" s="48" t="s">
        <v>75</v>
      </c>
      <c r="D41" s="49">
        <v>95.6</v>
      </c>
      <c r="E41" s="20"/>
      <c r="F41" s="49">
        <v>95.6</v>
      </c>
      <c r="G41" s="47">
        <v>1644</v>
      </c>
      <c r="H41" s="50">
        <v>43252</v>
      </c>
      <c r="I41" s="20" t="s">
        <v>48</v>
      </c>
      <c r="J41" s="92"/>
      <c r="K41" s="22"/>
      <c r="L41" s="105"/>
      <c r="M41" s="65"/>
      <c r="N41" s="28"/>
    </row>
    <row r="42" spans="1:14" ht="15.75" x14ac:dyDescent="0.25">
      <c r="A42" s="47" t="s">
        <v>76</v>
      </c>
      <c r="B42" s="47" t="s">
        <v>77</v>
      </c>
      <c r="C42" s="48" t="s">
        <v>77</v>
      </c>
      <c r="D42" s="49">
        <v>409.11</v>
      </c>
      <c r="E42" s="20"/>
      <c r="F42" s="49">
        <v>409.11</v>
      </c>
      <c r="G42" s="47">
        <v>1645</v>
      </c>
      <c r="H42" s="50">
        <v>43221</v>
      </c>
      <c r="I42" s="20" t="s">
        <v>48</v>
      </c>
      <c r="J42" s="92"/>
      <c r="K42" s="14"/>
      <c r="L42" s="99"/>
      <c r="M42" s="15"/>
      <c r="N42" s="14"/>
    </row>
    <row r="43" spans="1:14" ht="15.75" x14ac:dyDescent="0.25">
      <c r="A43" s="47" t="s">
        <v>65</v>
      </c>
      <c r="B43" s="47" t="s">
        <v>62</v>
      </c>
      <c r="C43" s="48" t="s">
        <v>66</v>
      </c>
      <c r="D43" s="49">
        <v>194.52</v>
      </c>
      <c r="E43" s="20"/>
      <c r="F43" s="49">
        <v>194.52</v>
      </c>
      <c r="G43" s="47">
        <v>1646</v>
      </c>
      <c r="H43" s="50">
        <v>43221</v>
      </c>
      <c r="I43" s="20" t="s">
        <v>48</v>
      </c>
      <c r="J43" s="92"/>
      <c r="K43" s="14"/>
      <c r="L43" s="99"/>
      <c r="M43" s="15"/>
      <c r="N43" s="14"/>
    </row>
    <row r="44" spans="1:14" ht="15.75" x14ac:dyDescent="0.25">
      <c r="A44" s="47" t="s">
        <v>74</v>
      </c>
      <c r="B44" s="47" t="s">
        <v>53</v>
      </c>
      <c r="C44" s="48" t="s">
        <v>78</v>
      </c>
      <c r="D44" s="49">
        <v>98.4</v>
      </c>
      <c r="E44" s="20"/>
      <c r="F44" s="49">
        <v>98.4</v>
      </c>
      <c r="G44" s="47">
        <v>1647</v>
      </c>
      <c r="H44" s="50">
        <v>43252</v>
      </c>
      <c r="I44" s="20" t="s">
        <v>48</v>
      </c>
      <c r="J44" s="92"/>
      <c r="K44" s="14"/>
      <c r="L44" s="99"/>
      <c r="M44" s="15"/>
      <c r="N44" s="14"/>
    </row>
    <row r="45" spans="1:14" ht="15.75" x14ac:dyDescent="0.25">
      <c r="A45" s="47" t="s">
        <v>65</v>
      </c>
      <c r="B45" s="47" t="s">
        <v>62</v>
      </c>
      <c r="C45" s="48" t="s">
        <v>79</v>
      </c>
      <c r="D45" s="49">
        <v>196.88</v>
      </c>
      <c r="E45" s="66"/>
      <c r="F45" s="49">
        <v>196.88</v>
      </c>
      <c r="G45" s="47">
        <v>1648</v>
      </c>
      <c r="H45" s="50">
        <v>43252</v>
      </c>
      <c r="I45" s="20" t="s">
        <v>48</v>
      </c>
      <c r="J45" s="93"/>
      <c r="K45" s="14"/>
      <c r="L45" s="99"/>
      <c r="M45" s="15"/>
      <c r="N45" s="14"/>
    </row>
    <row r="46" spans="1:14" ht="15.75" x14ac:dyDescent="0.25">
      <c r="A46" s="47" t="s">
        <v>65</v>
      </c>
      <c r="B46" s="47" t="s">
        <v>53</v>
      </c>
      <c r="C46" s="48" t="s">
        <v>68</v>
      </c>
      <c r="D46" s="49">
        <v>30.08</v>
      </c>
      <c r="E46" s="66"/>
      <c r="F46" s="49">
        <v>30.08</v>
      </c>
      <c r="G46" s="47">
        <v>1648</v>
      </c>
      <c r="H46" s="50">
        <v>43252</v>
      </c>
      <c r="I46" s="20" t="s">
        <v>48</v>
      </c>
      <c r="J46" s="92"/>
      <c r="K46" s="14"/>
      <c r="L46" s="99"/>
      <c r="M46" s="4"/>
      <c r="N46" s="2"/>
    </row>
    <row r="47" spans="1:14" x14ac:dyDescent="0.25">
      <c r="A47" s="53" t="s">
        <v>80</v>
      </c>
      <c r="B47" s="53" t="s">
        <v>53</v>
      </c>
      <c r="C47" s="54" t="s">
        <v>81</v>
      </c>
      <c r="D47" s="55">
        <v>0</v>
      </c>
      <c r="E47" s="68"/>
      <c r="F47" s="55">
        <v>0</v>
      </c>
      <c r="G47" s="56">
        <v>1649</v>
      </c>
      <c r="H47" s="57"/>
      <c r="I47" s="58" t="s">
        <v>60</v>
      </c>
      <c r="J47" s="63" t="s">
        <v>73</v>
      </c>
      <c r="K47" s="38"/>
      <c r="L47" s="100"/>
      <c r="M47" s="23"/>
    </row>
    <row r="48" spans="1:14" ht="15.75" x14ac:dyDescent="0.25">
      <c r="A48" s="47" t="s">
        <v>61</v>
      </c>
      <c r="B48" s="47" t="s">
        <v>62</v>
      </c>
      <c r="C48" s="48" t="s">
        <v>79</v>
      </c>
      <c r="D48" s="49">
        <v>106.2</v>
      </c>
      <c r="E48" s="66"/>
      <c r="F48" s="49">
        <v>106.2</v>
      </c>
      <c r="G48" s="47">
        <v>1650</v>
      </c>
      <c r="H48" s="50">
        <v>43282</v>
      </c>
      <c r="I48" s="20" t="s">
        <v>48</v>
      </c>
      <c r="J48" s="3"/>
      <c r="K48" s="14"/>
      <c r="L48" s="99"/>
      <c r="M48" s="4"/>
      <c r="N48" s="2"/>
    </row>
    <row r="49" spans="1:14" ht="15.75" x14ac:dyDescent="0.25">
      <c r="A49" s="47" t="s">
        <v>40</v>
      </c>
      <c r="B49" s="47" t="s">
        <v>62</v>
      </c>
      <c r="C49" s="48" t="s">
        <v>67</v>
      </c>
      <c r="D49" s="49">
        <v>40</v>
      </c>
      <c r="E49" s="66"/>
      <c r="F49" s="49">
        <v>40</v>
      </c>
      <c r="G49" s="47">
        <v>1651</v>
      </c>
      <c r="H49" s="50">
        <v>43252</v>
      </c>
      <c r="I49" s="20" t="s">
        <v>48</v>
      </c>
      <c r="J49" s="69"/>
      <c r="K49" s="14"/>
      <c r="L49" s="99"/>
      <c r="M49" s="4"/>
      <c r="N49" s="2"/>
    </row>
    <row r="50" spans="1:14" ht="15.75" x14ac:dyDescent="0.25">
      <c r="A50" s="47" t="s">
        <v>65</v>
      </c>
      <c r="B50" s="47" t="s">
        <v>62</v>
      </c>
      <c r="C50" s="48" t="s">
        <v>79</v>
      </c>
      <c r="D50" s="49">
        <v>196.88</v>
      </c>
      <c r="E50" s="66"/>
      <c r="F50" s="49">
        <v>196.88</v>
      </c>
      <c r="G50" s="47">
        <v>1652</v>
      </c>
      <c r="H50" s="50">
        <v>43282</v>
      </c>
      <c r="I50" s="20" t="s">
        <v>48</v>
      </c>
      <c r="J50" s="3"/>
      <c r="K50" s="14"/>
      <c r="L50" s="99"/>
      <c r="M50" s="4"/>
      <c r="N50" s="2"/>
    </row>
    <row r="51" spans="1:14" ht="15.75" x14ac:dyDescent="0.25">
      <c r="A51" s="47"/>
      <c r="B51" s="47" t="s">
        <v>53</v>
      </c>
      <c r="C51" s="48" t="s">
        <v>68</v>
      </c>
      <c r="D51" s="49">
        <v>36.4</v>
      </c>
      <c r="E51" s="66"/>
      <c r="F51" s="49">
        <v>36.4</v>
      </c>
      <c r="G51" s="47">
        <v>1652</v>
      </c>
      <c r="H51" s="50">
        <v>43282</v>
      </c>
      <c r="I51" s="20" t="s">
        <v>48</v>
      </c>
      <c r="J51" s="3"/>
      <c r="K51" s="14"/>
      <c r="L51" s="99"/>
      <c r="M51" s="4"/>
      <c r="N51" s="2"/>
    </row>
    <row r="52" spans="1:14" ht="15.75" x14ac:dyDescent="0.25">
      <c r="A52" s="47" t="s">
        <v>82</v>
      </c>
      <c r="B52" s="47" t="s">
        <v>62</v>
      </c>
      <c r="C52" s="48" t="s">
        <v>79</v>
      </c>
      <c r="D52" s="49">
        <v>37.799999999999997</v>
      </c>
      <c r="E52" s="66"/>
      <c r="F52" s="49">
        <v>37.799999999999997</v>
      </c>
      <c r="G52" s="47">
        <v>1653</v>
      </c>
      <c r="H52" s="50">
        <v>43282</v>
      </c>
      <c r="I52" s="20" t="s">
        <v>48</v>
      </c>
      <c r="J52" s="3"/>
      <c r="K52" s="14"/>
      <c r="L52" s="99"/>
      <c r="M52" s="4"/>
      <c r="N52" s="2"/>
    </row>
    <row r="53" spans="1:14" ht="15.75" x14ac:dyDescent="0.25">
      <c r="A53" s="47" t="s">
        <v>40</v>
      </c>
      <c r="B53" s="47" t="s">
        <v>62</v>
      </c>
      <c r="C53" s="48" t="s">
        <v>83</v>
      </c>
      <c r="D53" s="49">
        <v>88</v>
      </c>
      <c r="E53" s="66"/>
      <c r="F53" s="49">
        <v>88</v>
      </c>
      <c r="G53" s="47">
        <v>1654</v>
      </c>
      <c r="H53" s="50">
        <v>43282</v>
      </c>
      <c r="I53" s="20" t="s">
        <v>48</v>
      </c>
      <c r="J53" s="3"/>
      <c r="K53" s="14"/>
      <c r="L53" s="99"/>
      <c r="M53" s="4"/>
      <c r="N53" s="2"/>
    </row>
    <row r="54" spans="1:14" ht="15.75" x14ac:dyDescent="0.25">
      <c r="A54" s="47" t="s">
        <v>80</v>
      </c>
      <c r="B54" s="47" t="s">
        <v>53</v>
      </c>
      <c r="C54" s="48" t="s">
        <v>56</v>
      </c>
      <c r="D54" s="49">
        <v>40</v>
      </c>
      <c r="E54" s="66"/>
      <c r="F54" s="49">
        <v>40</v>
      </c>
      <c r="G54" s="47">
        <v>1655</v>
      </c>
      <c r="H54" s="50">
        <v>43282</v>
      </c>
      <c r="I54" s="20" t="s">
        <v>48</v>
      </c>
      <c r="J54" s="3"/>
      <c r="K54" s="14"/>
      <c r="L54" s="99"/>
      <c r="M54" s="4"/>
      <c r="N54" s="2"/>
    </row>
    <row r="55" spans="1:14" ht="31.5" x14ac:dyDescent="0.25">
      <c r="A55" s="47" t="s">
        <v>84</v>
      </c>
      <c r="B55" s="47" t="s">
        <v>69</v>
      </c>
      <c r="C55" s="48" t="s">
        <v>85</v>
      </c>
      <c r="D55" s="49">
        <v>326.43</v>
      </c>
      <c r="E55" s="66"/>
      <c r="F55" s="49">
        <v>326.43</v>
      </c>
      <c r="G55" s="47">
        <v>1656</v>
      </c>
      <c r="H55" s="50">
        <v>43282</v>
      </c>
      <c r="I55" s="20" t="s">
        <v>48</v>
      </c>
      <c r="J55" s="70"/>
      <c r="K55" s="14"/>
      <c r="L55" s="99"/>
      <c r="M55" s="4"/>
      <c r="N55" s="2"/>
    </row>
    <row r="56" spans="1:14" ht="15.75" x14ac:dyDescent="0.25">
      <c r="A56" s="47" t="s">
        <v>86</v>
      </c>
      <c r="B56" s="47" t="s">
        <v>46</v>
      </c>
      <c r="C56" s="48" t="s">
        <v>15</v>
      </c>
      <c r="D56" s="49">
        <v>700</v>
      </c>
      <c r="E56" s="66"/>
      <c r="F56" s="49">
        <v>700</v>
      </c>
      <c r="G56" s="47">
        <v>1657</v>
      </c>
      <c r="H56" s="50">
        <v>43313</v>
      </c>
      <c r="I56" s="20" t="s">
        <v>48</v>
      </c>
      <c r="J56" s="70"/>
      <c r="K56" s="71" t="s">
        <v>87</v>
      </c>
      <c r="L56" s="106"/>
      <c r="M56" s="4"/>
      <c r="N56" s="2"/>
    </row>
    <row r="57" spans="1:14" ht="15.75" x14ac:dyDescent="0.25">
      <c r="A57" s="47" t="s">
        <v>65</v>
      </c>
      <c r="B57" s="47" t="s">
        <v>62</v>
      </c>
      <c r="C57" s="48"/>
      <c r="D57" s="49">
        <v>196.88</v>
      </c>
      <c r="E57" s="66"/>
      <c r="F57" s="49">
        <v>196.88</v>
      </c>
      <c r="G57" s="47">
        <v>1658</v>
      </c>
      <c r="H57" s="50">
        <v>43313</v>
      </c>
      <c r="I57" s="20" t="s">
        <v>48</v>
      </c>
      <c r="J57" s="3"/>
      <c r="K57" s="14"/>
      <c r="L57" s="99"/>
      <c r="M57" s="4"/>
      <c r="N57" s="2"/>
    </row>
    <row r="58" spans="1:14" ht="15.75" x14ac:dyDescent="0.25">
      <c r="A58" s="47"/>
      <c r="B58" s="47" t="s">
        <v>53</v>
      </c>
      <c r="C58" s="48" t="s">
        <v>88</v>
      </c>
      <c r="D58" s="49">
        <v>25</v>
      </c>
      <c r="E58" s="66"/>
      <c r="F58" s="49">
        <v>25</v>
      </c>
      <c r="G58" s="47">
        <v>1658</v>
      </c>
      <c r="H58" s="50">
        <v>43313</v>
      </c>
      <c r="I58" s="20" t="s">
        <v>48</v>
      </c>
      <c r="J58" s="3"/>
      <c r="K58" s="14"/>
      <c r="L58" s="99"/>
      <c r="M58" s="4"/>
      <c r="N58" s="2"/>
    </row>
    <row r="59" spans="1:14" ht="15.75" x14ac:dyDescent="0.25">
      <c r="A59" s="59"/>
      <c r="B59" s="47" t="s">
        <v>20</v>
      </c>
      <c r="C59" s="48" t="s">
        <v>89</v>
      </c>
      <c r="D59" s="49">
        <v>66.489999999999995</v>
      </c>
      <c r="E59" s="59">
        <v>13.3</v>
      </c>
      <c r="F59" s="49">
        <v>79.790000000000006</v>
      </c>
      <c r="G59" s="47">
        <v>1658</v>
      </c>
      <c r="H59" s="50">
        <v>43313</v>
      </c>
      <c r="I59" s="20" t="s">
        <v>48</v>
      </c>
      <c r="J59" s="3"/>
      <c r="K59" s="14"/>
      <c r="L59" s="99"/>
      <c r="M59" s="4"/>
      <c r="N59" s="2"/>
    </row>
    <row r="60" spans="1:14" ht="15.75" x14ac:dyDescent="0.25">
      <c r="A60" s="59"/>
      <c r="B60" s="47" t="s">
        <v>20</v>
      </c>
      <c r="C60" s="48" t="s">
        <v>90</v>
      </c>
      <c r="D60" s="49">
        <v>30.75</v>
      </c>
      <c r="E60" s="59">
        <v>6.15</v>
      </c>
      <c r="F60" s="49">
        <v>36.9</v>
      </c>
      <c r="G60" s="47">
        <v>1658</v>
      </c>
      <c r="H60" s="50">
        <v>43313</v>
      </c>
      <c r="I60" s="20" t="s">
        <v>48</v>
      </c>
      <c r="J60" s="3"/>
      <c r="K60" s="14"/>
      <c r="L60" s="99"/>
      <c r="M60" s="4"/>
      <c r="N60" s="2"/>
    </row>
    <row r="61" spans="1:14" ht="15.75" x14ac:dyDescent="0.25">
      <c r="A61" s="47"/>
      <c r="B61" s="47" t="s">
        <v>53</v>
      </c>
      <c r="C61" s="48" t="s">
        <v>91</v>
      </c>
      <c r="D61" s="49">
        <v>4.8899999999999997</v>
      </c>
      <c r="E61" s="66"/>
      <c r="F61" s="49">
        <v>4.9000000000000004</v>
      </c>
      <c r="G61" s="47">
        <v>1658</v>
      </c>
      <c r="H61" s="50">
        <v>43313</v>
      </c>
      <c r="I61" s="20" t="s">
        <v>48</v>
      </c>
      <c r="J61" s="3"/>
      <c r="K61" s="14"/>
      <c r="L61" s="99"/>
      <c r="M61" s="4"/>
      <c r="N61" s="2"/>
    </row>
    <row r="62" spans="1:14" ht="15.75" x14ac:dyDescent="0.25">
      <c r="A62" s="59" t="s">
        <v>82</v>
      </c>
      <c r="B62" s="47" t="s">
        <v>62</v>
      </c>
      <c r="C62" s="48" t="s">
        <v>79</v>
      </c>
      <c r="D62" s="49">
        <v>47.2</v>
      </c>
      <c r="E62" s="59"/>
      <c r="F62" s="49">
        <v>47.2</v>
      </c>
      <c r="G62" s="59">
        <v>1659</v>
      </c>
      <c r="H62" s="72">
        <v>43344</v>
      </c>
      <c r="I62" s="20" t="s">
        <v>48</v>
      </c>
      <c r="J62" s="3"/>
      <c r="K62" s="14"/>
      <c r="L62" s="99"/>
      <c r="M62" s="4"/>
      <c r="N62" s="2"/>
    </row>
    <row r="63" spans="1:14" ht="15.75" x14ac:dyDescent="0.25">
      <c r="A63" s="59" t="s">
        <v>40</v>
      </c>
      <c r="B63" s="47" t="s">
        <v>62</v>
      </c>
      <c r="C63" s="48" t="s">
        <v>83</v>
      </c>
      <c r="D63" s="49">
        <v>40</v>
      </c>
      <c r="E63" s="59"/>
      <c r="F63" s="49">
        <v>40</v>
      </c>
      <c r="G63" s="59">
        <v>1660</v>
      </c>
      <c r="H63" s="72">
        <v>43313</v>
      </c>
      <c r="I63" s="20" t="s">
        <v>48</v>
      </c>
      <c r="J63" s="3"/>
      <c r="K63" s="14"/>
      <c r="L63" s="99"/>
      <c r="M63" s="4"/>
      <c r="N63" s="2"/>
    </row>
    <row r="64" spans="1:14" ht="15.75" x14ac:dyDescent="0.25">
      <c r="A64" s="59" t="s">
        <v>65</v>
      </c>
      <c r="B64" s="59" t="s">
        <v>62</v>
      </c>
      <c r="C64" s="59" t="s">
        <v>79</v>
      </c>
      <c r="D64" s="52">
        <v>196.88</v>
      </c>
      <c r="E64" s="52"/>
      <c r="F64" s="52">
        <v>196.88</v>
      </c>
      <c r="G64" s="59">
        <v>1661</v>
      </c>
      <c r="H64" s="72">
        <v>43344</v>
      </c>
      <c r="I64" s="20" t="s">
        <v>48</v>
      </c>
      <c r="J64" s="3"/>
      <c r="K64" s="14"/>
      <c r="L64" s="99"/>
      <c r="M64" s="4"/>
      <c r="N64" s="2"/>
    </row>
    <row r="65" spans="1:14" ht="15.75" x14ac:dyDescent="0.25">
      <c r="A65" s="59"/>
      <c r="B65" s="59" t="s">
        <v>53</v>
      </c>
      <c r="C65" s="59" t="s">
        <v>88</v>
      </c>
      <c r="D65" s="52">
        <v>25</v>
      </c>
      <c r="E65" s="52"/>
      <c r="F65" s="52">
        <v>25</v>
      </c>
      <c r="G65" s="59">
        <v>1661</v>
      </c>
      <c r="H65" s="72">
        <v>43344</v>
      </c>
      <c r="I65" s="20" t="s">
        <v>48</v>
      </c>
      <c r="J65" s="3"/>
      <c r="K65" s="14"/>
      <c r="L65" s="99"/>
      <c r="M65" s="4"/>
      <c r="N65" s="2"/>
    </row>
    <row r="66" spans="1:14" ht="15.75" x14ac:dyDescent="0.25">
      <c r="A66" s="59"/>
      <c r="B66" s="59" t="s">
        <v>53</v>
      </c>
      <c r="C66" s="59" t="s">
        <v>91</v>
      </c>
      <c r="D66" s="52">
        <v>18.18</v>
      </c>
      <c r="E66" s="52"/>
      <c r="F66" s="52">
        <v>18.18</v>
      </c>
      <c r="G66" s="59">
        <v>1661</v>
      </c>
      <c r="H66" s="72">
        <v>43344</v>
      </c>
      <c r="I66" s="20" t="s">
        <v>48</v>
      </c>
      <c r="J66" s="3"/>
      <c r="K66" s="14"/>
      <c r="L66" s="99"/>
      <c r="M66" s="4"/>
      <c r="N66" s="2"/>
    </row>
    <row r="67" spans="1:14" ht="15.75" x14ac:dyDescent="0.25">
      <c r="A67" s="59" t="s">
        <v>82</v>
      </c>
      <c r="B67" s="59" t="s">
        <v>62</v>
      </c>
      <c r="C67" s="59" t="s">
        <v>79</v>
      </c>
      <c r="D67" s="52">
        <v>47.2</v>
      </c>
      <c r="E67" s="52"/>
      <c r="F67" s="52">
        <v>47.2</v>
      </c>
      <c r="G67" s="59">
        <v>1662</v>
      </c>
      <c r="H67" s="72">
        <v>43344</v>
      </c>
      <c r="I67" s="20" t="s">
        <v>48</v>
      </c>
      <c r="J67" s="3"/>
      <c r="K67" s="14"/>
      <c r="L67" s="99"/>
      <c r="M67" s="4"/>
      <c r="N67" s="2"/>
    </row>
    <row r="68" spans="1:14" ht="15.75" x14ac:dyDescent="0.25">
      <c r="A68" s="59" t="s">
        <v>71</v>
      </c>
      <c r="B68" s="59" t="s">
        <v>53</v>
      </c>
      <c r="C68" s="59" t="s">
        <v>92</v>
      </c>
      <c r="D68" s="52">
        <v>60</v>
      </c>
      <c r="E68" s="52"/>
      <c r="F68" s="52">
        <v>60</v>
      </c>
      <c r="G68" s="59">
        <v>1663</v>
      </c>
      <c r="H68" s="72">
        <v>43374</v>
      </c>
      <c r="I68" s="20" t="s">
        <v>48</v>
      </c>
      <c r="J68" s="3"/>
      <c r="K68" s="14"/>
      <c r="L68" s="99"/>
      <c r="M68" s="4"/>
      <c r="N68" s="2"/>
    </row>
    <row r="69" spans="1:14" ht="15.75" x14ac:dyDescent="0.25">
      <c r="A69" s="59" t="s">
        <v>84</v>
      </c>
      <c r="B69" s="59" t="s">
        <v>93</v>
      </c>
      <c r="C69" s="59" t="s">
        <v>94</v>
      </c>
      <c r="D69" s="52">
        <v>312.5</v>
      </c>
      <c r="E69" s="52"/>
      <c r="F69" s="52">
        <v>312.5</v>
      </c>
      <c r="G69" s="59">
        <v>1664</v>
      </c>
      <c r="H69" s="72">
        <v>43344</v>
      </c>
      <c r="I69" s="20" t="s">
        <v>48</v>
      </c>
      <c r="J69" s="3"/>
      <c r="K69" s="14"/>
      <c r="L69" s="99"/>
      <c r="M69" s="4"/>
      <c r="N69" s="2"/>
    </row>
    <row r="70" spans="1:14" ht="15.75" x14ac:dyDescent="0.25">
      <c r="A70" s="59"/>
      <c r="B70" s="59" t="s">
        <v>69</v>
      </c>
      <c r="C70" s="59" t="s">
        <v>95</v>
      </c>
      <c r="D70" s="52">
        <v>6.25</v>
      </c>
      <c r="E70" s="52"/>
      <c r="F70" s="52">
        <v>6.25</v>
      </c>
      <c r="G70" s="59">
        <v>1664</v>
      </c>
      <c r="H70" s="72">
        <v>43344</v>
      </c>
      <c r="I70" s="20" t="s">
        <v>48</v>
      </c>
      <c r="J70" s="3"/>
      <c r="K70" s="14"/>
      <c r="L70" s="99"/>
      <c r="M70" s="4"/>
      <c r="N70" s="2"/>
    </row>
    <row r="71" spans="1:14" ht="15.75" x14ac:dyDescent="0.25">
      <c r="A71" s="59" t="s">
        <v>65</v>
      </c>
      <c r="B71" s="59" t="s">
        <v>62</v>
      </c>
      <c r="C71" s="59" t="s">
        <v>79</v>
      </c>
      <c r="D71" s="52">
        <v>196.88</v>
      </c>
      <c r="E71" s="52"/>
      <c r="F71" s="52">
        <v>196.88</v>
      </c>
      <c r="G71" s="59">
        <v>1665</v>
      </c>
      <c r="H71" s="72">
        <v>43374</v>
      </c>
      <c r="I71" s="20" t="s">
        <v>48</v>
      </c>
      <c r="J71" s="3"/>
      <c r="K71" s="14"/>
      <c r="L71" s="99"/>
      <c r="M71" s="4"/>
      <c r="N71" s="2"/>
    </row>
    <row r="72" spans="1:14" ht="15.75" x14ac:dyDescent="0.25">
      <c r="A72" s="59"/>
      <c r="B72" s="59" t="s">
        <v>53</v>
      </c>
      <c r="C72" s="59" t="s">
        <v>88</v>
      </c>
      <c r="D72" s="52">
        <v>25</v>
      </c>
      <c r="E72" s="52"/>
      <c r="F72" s="52">
        <v>25</v>
      </c>
      <c r="G72" s="59">
        <v>1665</v>
      </c>
      <c r="H72" s="72">
        <v>43374</v>
      </c>
      <c r="I72" s="20" t="s">
        <v>48</v>
      </c>
      <c r="J72" s="3"/>
      <c r="K72" s="14"/>
      <c r="L72" s="99"/>
      <c r="M72" s="4"/>
      <c r="N72" s="2"/>
    </row>
    <row r="73" spans="1:14" ht="15.75" x14ac:dyDescent="0.25">
      <c r="A73" s="59" t="s">
        <v>96</v>
      </c>
      <c r="B73" s="59" t="s">
        <v>62</v>
      </c>
      <c r="C73" s="59" t="s">
        <v>83</v>
      </c>
      <c r="D73" s="52">
        <v>80</v>
      </c>
      <c r="E73" s="52"/>
      <c r="F73" s="52">
        <v>80</v>
      </c>
      <c r="G73" s="59">
        <v>1666</v>
      </c>
      <c r="H73" s="72">
        <v>43374</v>
      </c>
      <c r="I73" s="20" t="s">
        <v>48</v>
      </c>
      <c r="J73" s="3"/>
      <c r="K73" s="14"/>
      <c r="L73" s="99"/>
      <c r="M73" s="4"/>
      <c r="N73" s="2"/>
    </row>
    <row r="74" spans="1:14" ht="15.75" x14ac:dyDescent="0.25">
      <c r="A74" s="60" t="s">
        <v>82</v>
      </c>
      <c r="B74" s="60" t="s">
        <v>62</v>
      </c>
      <c r="C74" s="60" t="s">
        <v>79</v>
      </c>
      <c r="D74" s="44">
        <v>0</v>
      </c>
      <c r="E74" s="44"/>
      <c r="F74" s="44">
        <v>0</v>
      </c>
      <c r="G74" s="60">
        <v>1667</v>
      </c>
      <c r="H74" s="73"/>
      <c r="I74" s="25" t="s">
        <v>60</v>
      </c>
      <c r="J74" s="70" t="s">
        <v>97</v>
      </c>
      <c r="K74" s="14"/>
      <c r="L74" s="99"/>
      <c r="M74" s="4"/>
      <c r="N74" s="2"/>
    </row>
    <row r="75" spans="1:14" ht="15.75" x14ac:dyDescent="0.25">
      <c r="A75" s="59" t="s">
        <v>82</v>
      </c>
      <c r="B75" s="59" t="s">
        <v>62</v>
      </c>
      <c r="C75" s="59"/>
      <c r="D75" s="74">
        <v>59</v>
      </c>
      <c r="E75" s="52"/>
      <c r="F75" s="52">
        <v>59</v>
      </c>
      <c r="G75" s="59">
        <v>1668</v>
      </c>
      <c r="H75" s="72">
        <v>43374</v>
      </c>
      <c r="I75" s="20" t="s">
        <v>48</v>
      </c>
      <c r="J75" s="3"/>
      <c r="K75" s="14"/>
      <c r="L75" s="99"/>
      <c r="M75" s="4"/>
      <c r="N75" s="2"/>
    </row>
    <row r="76" spans="1:14" ht="15.75" x14ac:dyDescent="0.25">
      <c r="A76" s="59" t="s">
        <v>98</v>
      </c>
      <c r="B76" s="59" t="s">
        <v>46</v>
      </c>
      <c r="C76" s="59" t="s">
        <v>15</v>
      </c>
      <c r="D76" s="52">
        <v>250</v>
      </c>
      <c r="E76" s="52"/>
      <c r="F76" s="52">
        <v>250</v>
      </c>
      <c r="G76" s="59">
        <v>1669</v>
      </c>
      <c r="H76" s="72">
        <v>43374</v>
      </c>
      <c r="I76" s="20" t="s">
        <v>48</v>
      </c>
      <c r="J76" s="3"/>
      <c r="K76" s="14"/>
      <c r="L76" s="99"/>
      <c r="M76" s="4"/>
      <c r="N76" s="2"/>
    </row>
    <row r="77" spans="1:14" ht="15.75" x14ac:dyDescent="0.25">
      <c r="A77" s="75" t="s">
        <v>38</v>
      </c>
      <c r="B77" s="75" t="s">
        <v>69</v>
      </c>
      <c r="C77" s="76" t="s">
        <v>99</v>
      </c>
      <c r="D77" s="52">
        <v>46.88</v>
      </c>
      <c r="E77" s="52"/>
      <c r="F77" s="52">
        <v>46.88</v>
      </c>
      <c r="G77" s="59">
        <v>1670</v>
      </c>
      <c r="H77" s="72">
        <v>43374</v>
      </c>
      <c r="I77" s="20" t="s">
        <v>48</v>
      </c>
      <c r="J77" s="70"/>
      <c r="K77" s="14"/>
      <c r="L77" s="99"/>
      <c r="M77" s="4"/>
      <c r="N77" s="2"/>
    </row>
    <row r="78" spans="1:14" ht="15.75" x14ac:dyDescent="0.25">
      <c r="A78" s="59"/>
      <c r="B78" s="59" t="s">
        <v>69</v>
      </c>
      <c r="C78" s="59" t="s">
        <v>69</v>
      </c>
      <c r="D78" s="52">
        <v>112.5</v>
      </c>
      <c r="E78" s="52"/>
      <c r="F78" s="52">
        <v>112.5</v>
      </c>
      <c r="G78" s="59">
        <v>1670</v>
      </c>
      <c r="H78" s="72">
        <v>43374</v>
      </c>
      <c r="I78" s="20" t="s">
        <v>48</v>
      </c>
      <c r="J78" s="70"/>
      <c r="K78" s="14"/>
      <c r="L78" s="99"/>
      <c r="M78" s="4"/>
      <c r="N78" s="2"/>
    </row>
    <row r="79" spans="1:14" ht="15.75" x14ac:dyDescent="0.25">
      <c r="A79" s="60" t="s">
        <v>65</v>
      </c>
      <c r="B79" s="60" t="s">
        <v>62</v>
      </c>
      <c r="C79" s="60" t="s">
        <v>79</v>
      </c>
      <c r="D79" s="44">
        <v>0</v>
      </c>
      <c r="E79" s="44"/>
      <c r="F79" s="44">
        <v>0</v>
      </c>
      <c r="G79" s="60">
        <v>1671</v>
      </c>
      <c r="H79" s="73" t="s">
        <v>100</v>
      </c>
      <c r="I79" s="25" t="s">
        <v>60</v>
      </c>
      <c r="J79" s="70"/>
      <c r="K79" s="14"/>
      <c r="L79" s="99"/>
      <c r="M79" s="4"/>
      <c r="N79" s="2"/>
    </row>
    <row r="80" spans="1:14" ht="15.75" x14ac:dyDescent="0.25">
      <c r="A80" s="60"/>
      <c r="B80" s="60" t="s">
        <v>53</v>
      </c>
      <c r="C80" s="60" t="s">
        <v>88</v>
      </c>
      <c r="D80" s="44">
        <v>0</v>
      </c>
      <c r="E80" s="44"/>
      <c r="F80" s="44">
        <v>0</v>
      </c>
      <c r="G80" s="60">
        <v>1671</v>
      </c>
      <c r="H80" s="73" t="s">
        <v>100</v>
      </c>
      <c r="I80" s="25" t="s">
        <v>60</v>
      </c>
      <c r="J80" s="70"/>
      <c r="K80" s="14"/>
      <c r="L80" s="99"/>
      <c r="M80" s="4"/>
      <c r="N80" s="2"/>
    </row>
    <row r="81" spans="1:14" ht="15.75" x14ac:dyDescent="0.25">
      <c r="A81" s="60"/>
      <c r="B81" s="60" t="s">
        <v>53</v>
      </c>
      <c r="C81" s="60" t="s">
        <v>101</v>
      </c>
      <c r="D81" s="44">
        <v>0</v>
      </c>
      <c r="E81" s="44"/>
      <c r="F81" s="44">
        <v>0</v>
      </c>
      <c r="G81" s="60">
        <v>1671</v>
      </c>
      <c r="H81" s="73" t="s">
        <v>100</v>
      </c>
      <c r="I81" s="25" t="s">
        <v>60</v>
      </c>
      <c r="J81" s="70"/>
      <c r="K81" s="14"/>
      <c r="L81" s="99"/>
      <c r="M81" s="4"/>
      <c r="N81" s="2"/>
    </row>
    <row r="82" spans="1:14" ht="15.75" x14ac:dyDescent="0.25">
      <c r="A82" s="59" t="s">
        <v>96</v>
      </c>
      <c r="B82" s="59" t="s">
        <v>62</v>
      </c>
      <c r="C82" s="59" t="s">
        <v>83</v>
      </c>
      <c r="D82" s="52">
        <v>40</v>
      </c>
      <c r="E82" s="52"/>
      <c r="F82" s="52">
        <v>40</v>
      </c>
      <c r="G82" s="59">
        <v>1672</v>
      </c>
      <c r="H82" s="72">
        <v>43405</v>
      </c>
      <c r="I82" s="20" t="s">
        <v>48</v>
      </c>
      <c r="J82" s="70"/>
      <c r="K82" s="14"/>
      <c r="L82" s="99"/>
      <c r="M82" s="4"/>
      <c r="N82" s="2"/>
    </row>
    <row r="83" spans="1:14" ht="15.75" x14ac:dyDescent="0.25">
      <c r="A83" s="59" t="s">
        <v>102</v>
      </c>
      <c r="B83" s="59" t="s">
        <v>46</v>
      </c>
      <c r="C83" s="59" t="s">
        <v>103</v>
      </c>
      <c r="D83" s="52">
        <v>25</v>
      </c>
      <c r="E83" s="52"/>
      <c r="F83" s="52">
        <v>25</v>
      </c>
      <c r="G83" s="59">
        <v>1673</v>
      </c>
      <c r="H83" s="72">
        <v>43160</v>
      </c>
      <c r="I83" s="20" t="s">
        <v>60</v>
      </c>
      <c r="J83" s="70"/>
      <c r="K83" s="14"/>
      <c r="L83" s="99"/>
      <c r="M83" s="4"/>
      <c r="N83" s="2"/>
    </row>
    <row r="84" spans="1:14" ht="15.75" x14ac:dyDescent="0.25">
      <c r="A84" s="59" t="s">
        <v>82</v>
      </c>
      <c r="B84" s="59" t="s">
        <v>62</v>
      </c>
      <c r="C84" s="59" t="s">
        <v>79</v>
      </c>
      <c r="D84" s="52">
        <v>47.2</v>
      </c>
      <c r="E84" s="52"/>
      <c r="F84" s="52">
        <v>47.2</v>
      </c>
      <c r="G84" s="59">
        <v>1674</v>
      </c>
      <c r="H84" s="72">
        <v>43405</v>
      </c>
      <c r="I84" s="20" t="s">
        <v>48</v>
      </c>
      <c r="J84" s="70"/>
      <c r="K84" s="14"/>
      <c r="L84" s="99"/>
      <c r="M84" s="4"/>
      <c r="N84" s="2"/>
    </row>
    <row r="85" spans="1:14" ht="15.75" x14ac:dyDescent="0.25">
      <c r="A85" s="59"/>
      <c r="B85" s="59" t="s">
        <v>53</v>
      </c>
      <c r="C85" s="59" t="s">
        <v>104</v>
      </c>
      <c r="D85" s="52">
        <v>6.82</v>
      </c>
      <c r="E85" s="52"/>
      <c r="F85" s="52">
        <v>6.82</v>
      </c>
      <c r="G85" s="59">
        <v>1674</v>
      </c>
      <c r="H85" s="72">
        <v>43405</v>
      </c>
      <c r="I85" s="20" t="s">
        <v>48</v>
      </c>
      <c r="J85" s="70"/>
      <c r="K85" s="14"/>
      <c r="L85" s="99"/>
      <c r="M85" s="4"/>
      <c r="N85" s="2"/>
    </row>
    <row r="86" spans="1:14" ht="15.75" x14ac:dyDescent="0.25">
      <c r="A86" s="59" t="s">
        <v>38</v>
      </c>
      <c r="B86" s="59" t="s">
        <v>69</v>
      </c>
      <c r="C86" s="59" t="s">
        <v>99</v>
      </c>
      <c r="D86" s="52">
        <v>75</v>
      </c>
      <c r="E86" s="52"/>
      <c r="F86" s="52">
        <v>75</v>
      </c>
      <c r="G86" s="59">
        <v>1675</v>
      </c>
      <c r="H86" s="72">
        <v>43405</v>
      </c>
      <c r="I86" s="20" t="s">
        <v>48</v>
      </c>
      <c r="J86" s="70"/>
      <c r="K86" s="14"/>
      <c r="L86" s="99"/>
      <c r="M86" s="4"/>
      <c r="N86" s="2"/>
    </row>
    <row r="87" spans="1:14" ht="15.75" x14ac:dyDescent="0.25">
      <c r="A87" s="59" t="s">
        <v>105</v>
      </c>
      <c r="B87" s="59" t="s">
        <v>46</v>
      </c>
      <c r="C87" s="59" t="s">
        <v>106</v>
      </c>
      <c r="D87" s="52">
        <v>30</v>
      </c>
      <c r="E87" s="52"/>
      <c r="F87" s="52">
        <v>30</v>
      </c>
      <c r="G87" s="59">
        <v>1676</v>
      </c>
      <c r="H87" s="72">
        <v>43435</v>
      </c>
      <c r="I87" s="20" t="s">
        <v>48</v>
      </c>
      <c r="J87" s="70"/>
      <c r="K87" s="14"/>
      <c r="L87" s="99"/>
      <c r="M87" s="4"/>
      <c r="N87" s="2"/>
    </row>
    <row r="88" spans="1:14" ht="15.75" x14ac:dyDescent="0.25">
      <c r="A88" s="59" t="s">
        <v>65</v>
      </c>
      <c r="B88" s="59" t="s">
        <v>62</v>
      </c>
      <c r="C88" s="59" t="s">
        <v>79</v>
      </c>
      <c r="D88" s="52">
        <v>196.88</v>
      </c>
      <c r="E88" s="52"/>
      <c r="F88" s="52">
        <v>196.88</v>
      </c>
      <c r="G88" s="59">
        <v>1677</v>
      </c>
      <c r="H88" s="72">
        <v>43435</v>
      </c>
      <c r="I88" s="20" t="s">
        <v>48</v>
      </c>
      <c r="J88" s="70"/>
      <c r="K88" s="14"/>
      <c r="L88" s="99"/>
      <c r="M88" s="4"/>
      <c r="N88" s="2"/>
    </row>
    <row r="89" spans="1:14" ht="15.75" x14ac:dyDescent="0.25">
      <c r="A89" s="59"/>
      <c r="B89" s="59" t="s">
        <v>53</v>
      </c>
      <c r="C89" s="59" t="s">
        <v>88</v>
      </c>
      <c r="D89" s="52">
        <v>25</v>
      </c>
      <c r="E89" s="52"/>
      <c r="F89" s="52">
        <v>25</v>
      </c>
      <c r="G89" s="59">
        <v>1677</v>
      </c>
      <c r="H89" s="72">
        <v>43435</v>
      </c>
      <c r="I89" s="20" t="s">
        <v>48</v>
      </c>
      <c r="J89" s="70"/>
      <c r="K89" s="14"/>
      <c r="L89" s="99"/>
      <c r="M89" s="4"/>
      <c r="N89" s="2"/>
    </row>
    <row r="90" spans="1:14" ht="15.75" x14ac:dyDescent="0.25">
      <c r="A90" s="59"/>
      <c r="B90" s="59" t="s">
        <v>53</v>
      </c>
      <c r="C90" s="59" t="s">
        <v>101</v>
      </c>
      <c r="D90" s="52">
        <v>13.5</v>
      </c>
      <c r="E90" s="52"/>
      <c r="F90" s="52">
        <v>13.5</v>
      </c>
      <c r="G90" s="59">
        <v>1677</v>
      </c>
      <c r="H90" s="72">
        <v>43435</v>
      </c>
      <c r="I90" s="20" t="s">
        <v>48</v>
      </c>
      <c r="J90" s="70"/>
      <c r="K90" s="14"/>
      <c r="L90" s="99"/>
      <c r="M90" s="4"/>
      <c r="N90" s="2"/>
    </row>
    <row r="91" spans="1:14" ht="15.75" x14ac:dyDescent="0.25">
      <c r="A91" s="59" t="s">
        <v>65</v>
      </c>
      <c r="B91" s="59" t="s">
        <v>62</v>
      </c>
      <c r="C91" s="59" t="s">
        <v>79</v>
      </c>
      <c r="D91" s="52">
        <v>196.88</v>
      </c>
      <c r="E91" s="52"/>
      <c r="F91" s="52">
        <v>196.88</v>
      </c>
      <c r="G91" s="59">
        <v>1677</v>
      </c>
      <c r="H91" s="72">
        <v>43435</v>
      </c>
      <c r="I91" s="20" t="s">
        <v>48</v>
      </c>
      <c r="J91" s="70"/>
      <c r="K91" s="14"/>
      <c r="L91" s="99"/>
      <c r="M91" s="4"/>
      <c r="N91" s="2"/>
    </row>
    <row r="92" spans="1:14" ht="15.75" x14ac:dyDescent="0.25">
      <c r="A92" s="59"/>
      <c r="B92" s="59" t="s">
        <v>53</v>
      </c>
      <c r="C92" s="59" t="s">
        <v>88</v>
      </c>
      <c r="D92" s="52">
        <v>25</v>
      </c>
      <c r="E92" s="52"/>
      <c r="F92" s="52">
        <v>25</v>
      </c>
      <c r="G92" s="59">
        <v>1677</v>
      </c>
      <c r="H92" s="72">
        <v>43435</v>
      </c>
      <c r="I92" s="20" t="s">
        <v>48</v>
      </c>
      <c r="J92" s="70"/>
      <c r="K92" s="14"/>
      <c r="L92" s="99"/>
      <c r="M92" s="4"/>
      <c r="N92" s="2"/>
    </row>
    <row r="93" spans="1:14" ht="15.75" x14ac:dyDescent="0.25">
      <c r="A93" s="59"/>
      <c r="B93" s="59" t="s">
        <v>53</v>
      </c>
      <c r="C93" s="59" t="s">
        <v>107</v>
      </c>
      <c r="D93" s="52">
        <v>20.65</v>
      </c>
      <c r="E93" s="52"/>
      <c r="F93" s="52">
        <v>20.65</v>
      </c>
      <c r="G93" s="59">
        <v>1677</v>
      </c>
      <c r="H93" s="72">
        <v>43435</v>
      </c>
      <c r="I93" s="20" t="s">
        <v>48</v>
      </c>
      <c r="J93" s="70"/>
      <c r="K93" s="14"/>
      <c r="L93" s="99"/>
      <c r="M93" s="4"/>
      <c r="N93" s="2"/>
    </row>
    <row r="94" spans="1:14" ht="15.75" x14ac:dyDescent="0.25">
      <c r="A94" s="59" t="s">
        <v>61</v>
      </c>
      <c r="B94" s="59" t="s">
        <v>62</v>
      </c>
      <c r="C94" s="59" t="s">
        <v>79</v>
      </c>
      <c r="D94" s="52">
        <v>59</v>
      </c>
      <c r="E94" s="52"/>
      <c r="F94" s="52">
        <v>59</v>
      </c>
      <c r="G94" s="59">
        <v>1678</v>
      </c>
      <c r="H94" s="72">
        <v>43466</v>
      </c>
      <c r="I94" s="20" t="s">
        <v>48</v>
      </c>
      <c r="J94" s="70"/>
      <c r="K94" s="14"/>
      <c r="L94" s="99"/>
      <c r="M94" s="4"/>
      <c r="N94" s="2"/>
    </row>
    <row r="95" spans="1:14" ht="15.75" x14ac:dyDescent="0.25">
      <c r="A95" s="59" t="s">
        <v>65</v>
      </c>
      <c r="B95" s="59" t="s">
        <v>62</v>
      </c>
      <c r="C95" s="59" t="s">
        <v>79</v>
      </c>
      <c r="D95" s="52">
        <v>196.88</v>
      </c>
      <c r="E95" s="52"/>
      <c r="F95" s="52">
        <v>196.88</v>
      </c>
      <c r="G95" s="59">
        <v>1679</v>
      </c>
      <c r="H95" s="72">
        <v>43466</v>
      </c>
      <c r="I95" s="20" t="s">
        <v>48</v>
      </c>
      <c r="J95" s="70"/>
      <c r="K95" s="14"/>
      <c r="L95" s="99"/>
      <c r="M95" s="4"/>
      <c r="N95" s="2"/>
    </row>
    <row r="96" spans="1:14" ht="15.75" x14ac:dyDescent="0.25">
      <c r="A96" s="59"/>
      <c r="B96" s="59" t="s">
        <v>53</v>
      </c>
      <c r="C96" s="59" t="s">
        <v>88</v>
      </c>
      <c r="D96" s="52">
        <v>25</v>
      </c>
      <c r="E96" s="52"/>
      <c r="F96" s="52">
        <v>25</v>
      </c>
      <c r="G96" s="59">
        <v>1679</v>
      </c>
      <c r="H96" s="72">
        <v>43466</v>
      </c>
      <c r="I96" s="20" t="s">
        <v>48</v>
      </c>
      <c r="J96" s="70"/>
      <c r="K96" s="14"/>
      <c r="L96" s="99"/>
      <c r="M96" s="4"/>
      <c r="N96" s="2"/>
    </row>
    <row r="97" spans="1:14" ht="15.75" x14ac:dyDescent="0.25">
      <c r="A97" s="59" t="s">
        <v>82</v>
      </c>
      <c r="B97" s="59" t="s">
        <v>62</v>
      </c>
      <c r="C97" s="59" t="s">
        <v>79</v>
      </c>
      <c r="D97" s="52">
        <v>47.2</v>
      </c>
      <c r="E97" s="52"/>
      <c r="F97" s="52">
        <v>47.2</v>
      </c>
      <c r="G97" s="59">
        <v>1680</v>
      </c>
      <c r="H97" s="72">
        <v>43466</v>
      </c>
      <c r="I97" s="20" t="s">
        <v>48</v>
      </c>
      <c r="J97" s="70"/>
      <c r="K97" s="14"/>
      <c r="L97" s="99"/>
      <c r="M97" s="4"/>
      <c r="N97" s="2"/>
    </row>
    <row r="98" spans="1:14" ht="15.75" x14ac:dyDescent="0.25">
      <c r="A98" s="59" t="s">
        <v>96</v>
      </c>
      <c r="B98" s="59" t="s">
        <v>62</v>
      </c>
      <c r="C98" s="59" t="s">
        <v>108</v>
      </c>
      <c r="D98" s="52">
        <v>80</v>
      </c>
      <c r="E98" s="52"/>
      <c r="F98" s="52">
        <v>80</v>
      </c>
      <c r="G98" s="59">
        <v>1681</v>
      </c>
      <c r="H98" s="72">
        <v>43466</v>
      </c>
      <c r="I98" s="20" t="s">
        <v>48</v>
      </c>
      <c r="J98" s="70"/>
      <c r="K98" s="14"/>
      <c r="L98" s="99"/>
      <c r="M98" s="4"/>
      <c r="N98" s="2"/>
    </row>
    <row r="99" spans="1:14" ht="15.75" x14ac:dyDescent="0.25">
      <c r="A99" s="59" t="s">
        <v>84</v>
      </c>
      <c r="B99" s="59" t="s">
        <v>69</v>
      </c>
      <c r="C99" s="59"/>
      <c r="D99" s="52">
        <v>87.5</v>
      </c>
      <c r="E99" s="52"/>
      <c r="F99" s="52">
        <v>87.5</v>
      </c>
      <c r="G99" s="59">
        <v>1682</v>
      </c>
      <c r="H99" s="72">
        <v>43466</v>
      </c>
      <c r="I99" s="20" t="s">
        <v>48</v>
      </c>
      <c r="J99" s="70"/>
      <c r="K99" s="14"/>
      <c r="L99" s="99"/>
      <c r="M99" s="4"/>
      <c r="N99" s="2"/>
    </row>
    <row r="100" spans="1:14" ht="15.75" x14ac:dyDescent="0.25">
      <c r="A100" s="59" t="s">
        <v>82</v>
      </c>
      <c r="B100" s="59" t="s">
        <v>62</v>
      </c>
      <c r="C100" s="59" t="s">
        <v>79</v>
      </c>
      <c r="D100" s="52">
        <v>52</v>
      </c>
      <c r="E100" s="52"/>
      <c r="F100" s="52">
        <v>52</v>
      </c>
      <c r="G100" s="59">
        <v>1683</v>
      </c>
      <c r="H100" s="72">
        <v>43525</v>
      </c>
      <c r="I100" s="20" t="s">
        <v>48</v>
      </c>
      <c r="J100" s="70"/>
      <c r="K100" s="14"/>
      <c r="L100" s="99"/>
      <c r="M100" s="4"/>
      <c r="N100" s="2"/>
    </row>
    <row r="101" spans="1:14" ht="15.75" x14ac:dyDescent="0.25">
      <c r="A101" s="59" t="s">
        <v>65</v>
      </c>
      <c r="B101" s="59" t="s">
        <v>62</v>
      </c>
      <c r="C101" s="59" t="s">
        <v>79</v>
      </c>
      <c r="D101" s="52">
        <v>196.88</v>
      </c>
      <c r="E101" s="52"/>
      <c r="F101" s="52">
        <v>196.88</v>
      </c>
      <c r="G101" s="59">
        <v>1684</v>
      </c>
      <c r="H101" s="72">
        <v>43497</v>
      </c>
      <c r="I101" s="20" t="s">
        <v>48</v>
      </c>
      <c r="J101" s="70"/>
      <c r="K101" s="14"/>
      <c r="L101" s="99"/>
      <c r="M101" s="4"/>
      <c r="N101" s="2"/>
    </row>
    <row r="102" spans="1:14" ht="15.75" x14ac:dyDescent="0.25">
      <c r="A102" s="59"/>
      <c r="B102" s="59" t="s">
        <v>53</v>
      </c>
      <c r="C102" s="59" t="s">
        <v>88</v>
      </c>
      <c r="D102" s="52">
        <v>18</v>
      </c>
      <c r="E102" s="52"/>
      <c r="F102" s="52">
        <v>18</v>
      </c>
      <c r="G102" s="59">
        <v>1684</v>
      </c>
      <c r="H102" s="72">
        <v>43497</v>
      </c>
      <c r="I102" s="20" t="s">
        <v>48</v>
      </c>
      <c r="J102" s="70"/>
      <c r="K102" s="14"/>
      <c r="L102" s="99"/>
      <c r="M102" s="4"/>
      <c r="N102" s="2"/>
    </row>
    <row r="103" spans="1:14" ht="15.75" x14ac:dyDescent="0.25">
      <c r="A103" s="59"/>
      <c r="B103" s="59" t="s">
        <v>62</v>
      </c>
      <c r="C103" s="59" t="s">
        <v>83</v>
      </c>
      <c r="D103" s="52">
        <v>36</v>
      </c>
      <c r="E103" s="52"/>
      <c r="F103" s="52">
        <v>36</v>
      </c>
      <c r="G103" s="59">
        <v>1684</v>
      </c>
      <c r="H103" s="72">
        <v>43497</v>
      </c>
      <c r="I103" s="20" t="s">
        <v>48</v>
      </c>
      <c r="J103" s="70"/>
      <c r="K103" s="14"/>
      <c r="L103" s="99"/>
      <c r="M103" s="4"/>
      <c r="N103" s="2"/>
    </row>
    <row r="104" spans="1:14" ht="15.75" x14ac:dyDescent="0.25">
      <c r="A104" s="59" t="s">
        <v>109</v>
      </c>
      <c r="B104" s="59" t="s">
        <v>62</v>
      </c>
      <c r="C104" s="59" t="s">
        <v>83</v>
      </c>
      <c r="D104" s="52">
        <v>40</v>
      </c>
      <c r="E104" s="52"/>
      <c r="F104" s="52">
        <v>40</v>
      </c>
      <c r="G104" s="59">
        <v>1685</v>
      </c>
      <c r="H104" s="72">
        <v>43525</v>
      </c>
      <c r="I104" s="20" t="s">
        <v>48</v>
      </c>
      <c r="J104" s="70"/>
      <c r="K104" s="14"/>
      <c r="L104" s="99"/>
      <c r="M104" s="4"/>
      <c r="N104" s="2"/>
    </row>
    <row r="105" spans="1:14" ht="15.75" x14ac:dyDescent="0.25">
      <c r="A105" s="59" t="s">
        <v>65</v>
      </c>
      <c r="B105" s="59" t="s">
        <v>62</v>
      </c>
      <c r="C105" s="59" t="s">
        <v>79</v>
      </c>
      <c r="D105" s="52">
        <v>196.88</v>
      </c>
      <c r="E105" s="52"/>
      <c r="F105" s="52">
        <v>196.88</v>
      </c>
      <c r="G105" s="59">
        <v>1686</v>
      </c>
      <c r="H105" s="72">
        <v>43525</v>
      </c>
      <c r="I105" s="20" t="s">
        <v>48</v>
      </c>
      <c r="J105" s="70"/>
      <c r="K105" s="14"/>
      <c r="L105" s="99"/>
      <c r="M105" s="4"/>
      <c r="N105" s="2"/>
    </row>
    <row r="106" spans="1:14" ht="15.75" x14ac:dyDescent="0.25">
      <c r="A106" s="59" t="s">
        <v>82</v>
      </c>
      <c r="B106" s="59" t="s">
        <v>62</v>
      </c>
      <c r="C106" s="59" t="s">
        <v>79</v>
      </c>
      <c r="D106" s="52">
        <v>52</v>
      </c>
      <c r="E106" s="52"/>
      <c r="F106" s="52">
        <v>52</v>
      </c>
      <c r="G106" s="59">
        <v>1687</v>
      </c>
      <c r="H106" s="72">
        <v>43525</v>
      </c>
      <c r="I106" s="20" t="s">
        <v>48</v>
      </c>
      <c r="J106" s="70"/>
      <c r="K106" s="14"/>
      <c r="L106" s="99"/>
      <c r="M106" s="4"/>
      <c r="N106" s="2"/>
    </row>
    <row r="107" spans="1:14" ht="15.75" x14ac:dyDescent="0.25">
      <c r="A107" s="60" t="s">
        <v>109</v>
      </c>
      <c r="B107" s="60" t="s">
        <v>62</v>
      </c>
      <c r="C107" s="60" t="s">
        <v>83</v>
      </c>
      <c r="D107" s="44">
        <v>40</v>
      </c>
      <c r="E107" s="44"/>
      <c r="F107" s="44">
        <v>40</v>
      </c>
      <c r="G107" s="60">
        <v>1688</v>
      </c>
      <c r="H107" s="72"/>
      <c r="I107" s="20"/>
      <c r="J107" s="70"/>
      <c r="K107" s="14"/>
      <c r="L107" s="99"/>
      <c r="M107" s="4"/>
      <c r="N107" s="2"/>
    </row>
    <row r="108" spans="1:14" ht="15.75" x14ac:dyDescent="0.25">
      <c r="A108" s="60" t="s">
        <v>38</v>
      </c>
      <c r="B108" s="60" t="s">
        <v>69</v>
      </c>
      <c r="C108" s="60" t="s">
        <v>99</v>
      </c>
      <c r="D108" s="44">
        <v>43.75</v>
      </c>
      <c r="E108" s="44"/>
      <c r="F108" s="44">
        <v>43.75</v>
      </c>
      <c r="G108" s="60">
        <v>1689</v>
      </c>
      <c r="H108" s="73"/>
      <c r="I108" s="20"/>
      <c r="J108" s="70"/>
      <c r="K108" s="14"/>
      <c r="L108" s="99"/>
      <c r="M108" s="4"/>
      <c r="N108" s="2"/>
    </row>
    <row r="109" spans="1:14" ht="15.75" x14ac:dyDescent="0.25">
      <c r="A109" s="59" t="s">
        <v>65</v>
      </c>
      <c r="B109" s="59" t="s">
        <v>53</v>
      </c>
      <c r="C109" s="59" t="s">
        <v>88</v>
      </c>
      <c r="D109" s="52">
        <v>18</v>
      </c>
      <c r="E109" s="52"/>
      <c r="F109" s="52">
        <v>18</v>
      </c>
      <c r="G109" s="59">
        <v>1690</v>
      </c>
      <c r="H109" s="72">
        <v>43525</v>
      </c>
      <c r="I109" s="20" t="s">
        <v>48</v>
      </c>
      <c r="J109" s="70"/>
      <c r="K109" s="14"/>
      <c r="L109" s="99"/>
      <c r="M109" s="4"/>
      <c r="N109" s="2"/>
    </row>
    <row r="110" spans="1:14" ht="15.75" x14ac:dyDescent="0.25">
      <c r="A110" s="59"/>
      <c r="B110" s="59" t="s">
        <v>53</v>
      </c>
      <c r="C110" s="59" t="s">
        <v>110</v>
      </c>
      <c r="D110" s="52">
        <v>34.799999999999997</v>
      </c>
      <c r="E110" s="52"/>
      <c r="F110" s="52">
        <v>34.799999999999997</v>
      </c>
      <c r="G110" s="59">
        <v>1690</v>
      </c>
      <c r="H110" s="72">
        <v>43525</v>
      </c>
      <c r="I110" s="20" t="s">
        <v>48</v>
      </c>
      <c r="J110" s="70"/>
      <c r="K110" s="14"/>
      <c r="L110" s="99"/>
      <c r="M110" s="4"/>
      <c r="N110" s="2"/>
    </row>
    <row r="111" spans="1:14" ht="15.75" x14ac:dyDescent="0.25">
      <c r="A111" s="38"/>
      <c r="B111" s="38"/>
      <c r="C111" s="38"/>
      <c r="D111" s="77"/>
      <c r="E111" s="78"/>
      <c r="F111" s="77"/>
      <c r="G111" s="38"/>
      <c r="H111" s="38"/>
      <c r="I111" s="25"/>
      <c r="J111" s="70"/>
      <c r="K111" s="14"/>
      <c r="L111" s="99"/>
      <c r="M111" s="4"/>
      <c r="N111" s="2"/>
    </row>
    <row r="112" spans="1:14" ht="15.75" x14ac:dyDescent="0.25">
      <c r="A112" s="38"/>
      <c r="B112" s="38"/>
      <c r="C112" s="79" t="s">
        <v>111</v>
      </c>
      <c r="D112" s="60">
        <v>0.01</v>
      </c>
      <c r="E112" s="60"/>
      <c r="F112" s="80">
        <v>0.01</v>
      </c>
      <c r="G112" s="81">
        <v>1658</v>
      </c>
      <c r="H112" s="73">
        <v>43313</v>
      </c>
      <c r="I112" s="20" t="s">
        <v>48</v>
      </c>
      <c r="J112" s="3"/>
      <c r="K112" s="14"/>
      <c r="L112" s="99"/>
      <c r="M112" s="4"/>
      <c r="N112" s="2"/>
    </row>
    <row r="113" spans="1:14" ht="15.75" x14ac:dyDescent="0.25">
      <c r="A113" s="38"/>
      <c r="B113" s="14"/>
      <c r="C113" s="14"/>
      <c r="D113" s="14"/>
      <c r="E113" s="14"/>
      <c r="F113" s="14"/>
      <c r="G113" s="14"/>
      <c r="H113" s="14"/>
      <c r="I113" s="1"/>
      <c r="J113" s="3"/>
      <c r="K113" s="14"/>
      <c r="L113" s="99"/>
      <c r="M113" s="4"/>
      <c r="N113" s="2"/>
    </row>
    <row r="114" spans="1:14" ht="16.5" thickBot="1" x14ac:dyDescent="0.3">
      <c r="A114" s="2"/>
      <c r="B114" s="2"/>
      <c r="C114" s="2"/>
      <c r="D114" s="24">
        <f>SUM(D27:D113)</f>
        <v>7432.74</v>
      </c>
      <c r="E114" s="24">
        <f>SUM(E27:E113)</f>
        <v>43.449999999999996</v>
      </c>
      <c r="F114" s="24">
        <v>7413.69</v>
      </c>
      <c r="G114" s="2"/>
      <c r="H114" s="2"/>
      <c r="I114" s="1"/>
      <c r="J114" s="3"/>
      <c r="K114" s="14"/>
      <c r="L114" s="99"/>
      <c r="M114" s="4"/>
      <c r="N114" s="2"/>
    </row>
    <row r="115" spans="1:14" ht="16.5" thickTop="1" x14ac:dyDescent="0.25">
      <c r="A115" s="2"/>
      <c r="B115" s="2"/>
      <c r="C115" s="2"/>
      <c r="D115" s="1"/>
      <c r="E115" s="1"/>
      <c r="F115" s="1"/>
      <c r="G115" s="2"/>
      <c r="H115" s="2"/>
      <c r="I115" s="1"/>
      <c r="J115" s="3"/>
      <c r="K115" s="14"/>
      <c r="L115" s="99"/>
      <c r="M115" s="4"/>
      <c r="N115" s="2"/>
    </row>
    <row r="116" spans="1:14" ht="15.75" x14ac:dyDescent="0.25">
      <c r="A116" s="2"/>
      <c r="B116" s="2"/>
      <c r="C116" s="2"/>
      <c r="D116" s="1"/>
      <c r="E116" s="1"/>
      <c r="F116" s="1"/>
      <c r="G116" s="2"/>
      <c r="H116" s="2"/>
      <c r="I116" s="1"/>
      <c r="J116" s="3"/>
      <c r="K116" s="14"/>
      <c r="L116" s="99"/>
      <c r="M116" s="4"/>
      <c r="N116" s="2"/>
    </row>
  </sheetData>
  <mergeCells count="2">
    <mergeCell ref="A1:E1"/>
    <mergeCell ref="K3:L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I&amp;E 2018 - 2019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</dc:creator>
  <cp:lastModifiedBy>Fi</cp:lastModifiedBy>
  <dcterms:created xsi:type="dcterms:W3CDTF">2019-05-15T16:08:11Z</dcterms:created>
  <dcterms:modified xsi:type="dcterms:W3CDTF">2019-05-29T10:58:38Z</dcterms:modified>
</cp:coreProperties>
</file>